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fs\健康福祉局\03介護事業指導課\06介護事業指導課\120_介護事業所に関する事務\030_密着班\000_ウェブサイト掲載データ（常用）\120_書式ライブラリ（★運営の手引き含む）\999_作業中（国様式への変更）\06_標準様式(市の補足説明付き）\"/>
    </mc:Choice>
  </mc:AlternateContent>
  <xr:revisionPtr revIDLastSave="0" documentId="13_ncr:1_{665D5140-520D-4AB8-88E3-336A43FE9354}" xr6:coauthVersionLast="47" xr6:coauthVersionMax="47" xr10:uidLastSave="{00000000-0000-0000-0000-000000000000}"/>
  <bookViews>
    <workbookView xWindow="20370" yWindow="-120" windowWidth="29040" windowHeight="15720" tabRatio="665" firstSheet="1" activeTab="4" xr2:uid="{00000000-000D-0000-FFFF-FFFF00000000}"/>
  </bookViews>
  <sheets>
    <sheet name="【記載例１】居宅介護支援・介護予防支援" sheetId="10" r:id="rId1"/>
    <sheet name="【記載例２】介護予防支援・地域包括支援センター" sheetId="11" r:id="rId2"/>
    <sheet name="居宅介護支援（介護予防支援）（１枚版）" sheetId="1" r:id="rId3"/>
    <sheet name="居宅介護支援（介護予防支援）（100名）" sheetId="9" r:id="rId4"/>
    <sheet name="記入方法" sheetId="5" r:id="rId5"/>
    <sheet name="プルダウン・リスト" sheetId="2" r:id="rId6"/>
  </sheets>
  <definedNames>
    <definedName name="_xlnm.Print_Area" localSheetId="0">【記載例１】居宅介護支援・介護予防支援!$A$1:$BD$51</definedName>
    <definedName name="_xlnm.Print_Area" localSheetId="1">【記載例２】介護予防支援・地域包括支援センター!$A$1:$BD$51</definedName>
    <definedName name="_xlnm.Print_Area" localSheetId="4">記入方法!$A$1:$O$93</definedName>
    <definedName name="_xlnm.Print_Area" localSheetId="3">'居宅介護支援（介護予防支援）（100名）'!$A$1:$BD$133</definedName>
    <definedName name="_xlnm.Print_Area" localSheetId="2">'居宅介護支援（介護予防支援）（１枚版）'!$A$1:$BD$51</definedName>
    <definedName name="_xlnm.Print_Titles" localSheetId="0">【記載例１】居宅介護支援・介護予防支援!$1:$13</definedName>
    <definedName name="_xlnm.Print_Titles" localSheetId="1">【記載例２】介護予防支援・地域包括支援センター!$1:$13</definedName>
    <definedName name="_xlnm.Print_Titles" localSheetId="3">'居宅介護支援（介護予防支援）（100名）'!$1:$13</definedName>
    <definedName name="_xlnm.Print_Titles" localSheetId="2">'居宅介護支援（介護予防支援）（１枚版）'!$1:$13</definedName>
    <definedName name="介護支援専門員">プルダウン・リスト!$D$16:$D$28</definedName>
    <definedName name="管理者">プルダウン・リスト!$C$16:$C$28</definedName>
    <definedName name="管理者_介護予防支援">プルダウン・リスト!$E$16:$E$28</definedName>
    <definedName name="職種">プルダウン・リスト!$C$15:$K$15</definedName>
    <definedName name="担当職員">プルダウン・リスト!$F$16:$F$28</definedName>
    <definedName name="担当職員・地域包括支援センター職員">プルダウン・リスト!$G$16:$G$28</definedName>
    <definedName name="地域包括支援センター職員">プルダウン・リスト!$H$16:$H$28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5" i="11" l="1"/>
  <c r="C45" i="11"/>
  <c r="M45" i="11" s="1"/>
  <c r="H50" i="11" s="1"/>
  <c r="H44" i="11"/>
  <c r="C44" i="11"/>
  <c r="P40" i="11"/>
  <c r="C50" i="11" s="1"/>
  <c r="L40" i="11"/>
  <c r="J40" i="11"/>
  <c r="G39" i="11"/>
  <c r="E39" i="11"/>
  <c r="G38" i="11"/>
  <c r="E38" i="11"/>
  <c r="G36" i="11"/>
  <c r="E36" i="11"/>
  <c r="AU31" i="11"/>
  <c r="AW31" i="11" s="1"/>
  <c r="AU30" i="11"/>
  <c r="AW30" i="11" s="1"/>
  <c r="AU29" i="11"/>
  <c r="AW29" i="11" s="1"/>
  <c r="AU28" i="11"/>
  <c r="AW28" i="11" s="1"/>
  <c r="AU27" i="11"/>
  <c r="AW27" i="11" s="1"/>
  <c r="AU26" i="11"/>
  <c r="AW26" i="11" s="1"/>
  <c r="AW25" i="11"/>
  <c r="AU25" i="11"/>
  <c r="AU24" i="11"/>
  <c r="AW24" i="11" s="1"/>
  <c r="AU23" i="11"/>
  <c r="AW23" i="11" s="1"/>
  <c r="AU22" i="11"/>
  <c r="AW22" i="11" s="1"/>
  <c r="AU21" i="11"/>
  <c r="AW21" i="11" s="1"/>
  <c r="AU20" i="11"/>
  <c r="AW20" i="11" s="1"/>
  <c r="AU19" i="11"/>
  <c r="AW19" i="11" s="1"/>
  <c r="AU18" i="11"/>
  <c r="AW18" i="11" s="1"/>
  <c r="AW17" i="11"/>
  <c r="AU17" i="11"/>
  <c r="AU16" i="11"/>
  <c r="AW16" i="11" s="1"/>
  <c r="AU15" i="11"/>
  <c r="E37" i="11" s="1"/>
  <c r="B15" i="11"/>
  <c r="B16" i="11" s="1"/>
  <c r="B17" i="11" s="1"/>
  <c r="B18" i="11" s="1"/>
  <c r="B19" i="11" s="1"/>
  <c r="B20" i="11" s="1"/>
  <c r="B21" i="11" s="1"/>
  <c r="B22" i="11" s="1"/>
  <c r="B23" i="11" s="1"/>
  <c r="B24" i="11" s="1"/>
  <c r="B25" i="11" s="1"/>
  <c r="B26" i="11" s="1"/>
  <c r="B27" i="11" s="1"/>
  <c r="B28" i="11" s="1"/>
  <c r="B29" i="11" s="1"/>
  <c r="B30" i="11" s="1"/>
  <c r="B31" i="11" s="1"/>
  <c r="AU14" i="11"/>
  <c r="AW14" i="11" s="1"/>
  <c r="AT11" i="11"/>
  <c r="AT12" i="11" s="1"/>
  <c r="AT13" i="11" s="1"/>
  <c r="AS11" i="11"/>
  <c r="AS12" i="11" s="1"/>
  <c r="AS13" i="11" s="1"/>
  <c r="AR11" i="11"/>
  <c r="AR12" i="11" s="1"/>
  <c r="AR13" i="11" s="1"/>
  <c r="AU9" i="11"/>
  <c r="X2" i="11"/>
  <c r="AM12" i="11" s="1"/>
  <c r="AM13" i="11" s="1"/>
  <c r="E40" i="11" l="1"/>
  <c r="M50" i="11"/>
  <c r="T11" i="11"/>
  <c r="AB11" i="11"/>
  <c r="AJ11" i="11"/>
  <c r="U11" i="11"/>
  <c r="AC11" i="11"/>
  <c r="AK11" i="11"/>
  <c r="AZ7" i="11"/>
  <c r="V11" i="11"/>
  <c r="AD11" i="11"/>
  <c r="AL11" i="11"/>
  <c r="W11" i="11"/>
  <c r="AE11" i="11"/>
  <c r="AM11" i="11"/>
  <c r="P12" i="11"/>
  <c r="P13" i="11" s="1"/>
  <c r="X12" i="11"/>
  <c r="X13" i="11" s="1"/>
  <c r="AF12" i="11"/>
  <c r="AF13" i="11" s="1"/>
  <c r="AN12" i="11"/>
  <c r="AN13" i="11" s="1"/>
  <c r="P11" i="11"/>
  <c r="X11" i="11"/>
  <c r="AF11" i="11"/>
  <c r="AN11" i="11"/>
  <c r="Q12" i="11"/>
  <c r="Q13" i="11" s="1"/>
  <c r="Y12" i="11"/>
  <c r="Y13" i="11" s="1"/>
  <c r="AG12" i="11"/>
  <c r="AG13" i="11" s="1"/>
  <c r="AO12" i="11"/>
  <c r="AO13" i="11" s="1"/>
  <c r="R12" i="11"/>
  <c r="R13" i="11" s="1"/>
  <c r="Z12" i="11"/>
  <c r="Z13" i="11" s="1"/>
  <c r="AP12" i="11"/>
  <c r="AP13" i="11" s="1"/>
  <c r="AW15" i="11"/>
  <c r="G37" i="11" s="1"/>
  <c r="G40" i="11" s="1"/>
  <c r="R11" i="11"/>
  <c r="Z11" i="11"/>
  <c r="AH11" i="11"/>
  <c r="AP11" i="11"/>
  <c r="S12" i="11"/>
  <c r="S13" i="11" s="1"/>
  <c r="AA12" i="11"/>
  <c r="AA13" i="11" s="1"/>
  <c r="AI12" i="11"/>
  <c r="AI13" i="11" s="1"/>
  <c r="AQ12" i="11"/>
  <c r="AQ13" i="11" s="1"/>
  <c r="Q11" i="11"/>
  <c r="Y11" i="11"/>
  <c r="AG11" i="11"/>
  <c r="AO11" i="11"/>
  <c r="AH12" i="11"/>
  <c r="AH13" i="11" s="1"/>
  <c r="S11" i="11"/>
  <c r="AA11" i="11"/>
  <c r="AI11" i="11"/>
  <c r="AQ11" i="11"/>
  <c r="T12" i="11"/>
  <c r="T13" i="11" s="1"/>
  <c r="AB12" i="11"/>
  <c r="AB13" i="11" s="1"/>
  <c r="AJ12" i="11"/>
  <c r="AJ13" i="11" s="1"/>
  <c r="U12" i="11"/>
  <c r="U13" i="11" s="1"/>
  <c r="AC12" i="11"/>
  <c r="AC13" i="11" s="1"/>
  <c r="AK12" i="11"/>
  <c r="AK13" i="11" s="1"/>
  <c r="V12" i="11"/>
  <c r="V13" i="11" s="1"/>
  <c r="AD12" i="11"/>
  <c r="AD13" i="11" s="1"/>
  <c r="AL12" i="11"/>
  <c r="AL13" i="11" s="1"/>
  <c r="W12" i="11"/>
  <c r="W13" i="11" s="1"/>
  <c r="AE12" i="11"/>
  <c r="AE13" i="11" s="1"/>
  <c r="H126" i="9"/>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<sst xmlns="http://schemas.openxmlformats.org/spreadsheetml/2006/main" count="546" uniqueCount="184">
  <si>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</si>
  <si>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</si>
  <si>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</si>
  <si>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</si>
  <si>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</si>
  <si>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</si>
  <si>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</si>
  <si>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</si>
  <si>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</si>
  <si>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</si>
  <si>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</si>
  <si>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</si>
  <si>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</si>
  <si>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</si>
  <si>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</si>
  <si>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</si>
  <si>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</si>
  <si>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</si>
  <si>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</si>
  <si>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</si>
  <si>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</si>
  <si>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</si>
  <si>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</si>
  <si>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</si>
  <si>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</si>
  <si>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</si>
  <si>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</si>
  <si>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</si>
  <si>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</si>
  <si>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</si>
  <si>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</si>
  <si>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</si>
  <si>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</si>
  <si>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</si>
  <si>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</si>
  <si>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</si>
  <si>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</si>
  <si>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</si>
  <si>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</si>
  <si>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</si>
  <si>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</si>
  <si>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</si>
  <si>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</si>
  <si>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</si>
  <si>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</si>
  <si>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</si>
  <si>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</si>
  <si>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</si>
  <si>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</si>
  <si>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</si>
  <si>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</si>
  <si>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</si>
  <si>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</si>
  <si>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</si>
  <si>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</si>
  <si>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</si>
  <si>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</si>
  <si>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</si>
  <si>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</si>
  <si>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</si>
  <si>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</si>
  <si>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</si>
  <si>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</si>
  <si>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</si>
  <si>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</si>
  <si>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</si>
  <si>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</si>
  <si>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</si>
  <si>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</si>
  <si>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</si>
  <si>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</si>
  <si>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</si>
  <si>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</si>
  <si>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</si>
  <si>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</si>
  <si>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</si>
  <si>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</si>
  <si>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</si>
  <si>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</si>
  <si>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</si>
  <si>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</si>
  <si>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</si>
  <si>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</si>
  <si>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</si>
  <si>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</si>
  <si>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</si>
  <si>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</si>
  <si>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</si>
  <si>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</si>
  <si>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</si>
  <si>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</si>
  <si>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</si>
  <si>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</si>
  <si>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</si>
  <si>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</si>
  <si>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</si>
  <si>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</si>
  <si>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</si>
  <si>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</si>
  <si>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</si>
  <si>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</si>
  <si>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</si>
  <si>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</si>
  <si>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</si>
  <si>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</si>
  <si>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</si>
  <si>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</si>
  <si>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</si>
  <si>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介護支援専門員</t>
    <rPh sb="0" eb="2">
      <t>カイゴ</t>
    </rPh>
    <rPh sb="2" eb="4">
      <t>シエン</t>
    </rPh>
    <rPh sb="4" eb="7">
      <t>センモンイン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</si>
  <si>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</si>
  <si>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</si>
  <si>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</si>
  <si>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</si>
  <si>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</si>
  <si>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</si>
  <si>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</si>
  <si>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</si>
  <si>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</si>
  <si>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</si>
  <si>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</si>
  <si>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</si>
  <si>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</si>
  <si>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</si>
  <si>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</si>
  <si>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</si>
  <si>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</si>
  <si>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</si>
  <si>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</si>
  <si>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</si>
  <si>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</si>
  <si>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</si>
  <si>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</si>
  <si>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</si>
  <si>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</si>
  <si>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</si>
  <si>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</si>
  <si>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</si>
  <si>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</si>
  <si>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</si>
  <si>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</si>
  <si>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</si>
  <si>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</si>
  <si>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(補足説明）新規指定、更新指定、変更届、加算届で予定の勤務表を提出する場合は「４週」を選択してください。</t>
    <rPh sb="1" eb="5">
      <t>ホソクセツメイ</t>
    </rPh>
    <rPh sb="6" eb="10">
      <t>シンキシテイ</t>
    </rPh>
    <rPh sb="11" eb="15">
      <t>コウシンシテイ</t>
    </rPh>
    <rPh sb="16" eb="19">
      <t>ヘンコウトドケ</t>
    </rPh>
    <rPh sb="20" eb="23">
      <t>カサントドケ</t>
    </rPh>
    <rPh sb="24" eb="26">
      <t>ヨテイ</t>
    </rPh>
    <rPh sb="27" eb="30">
      <t>キンムヒョウ</t>
    </rPh>
    <rPh sb="31" eb="33">
      <t>テイシュツ</t>
    </rPh>
    <rPh sb="35" eb="37">
      <t>バアイ</t>
    </rPh>
    <rPh sb="40" eb="41">
      <t>シュウ</t>
    </rPh>
    <rPh sb="43" eb="45">
      <t>センタク</t>
    </rPh>
    <phoneticPr fontId="1"/>
  </si>
  <si>
    <r>
      <t>　</t>
    </r>
    <r>
      <rPr>
        <b/>
        <sz val="14"/>
        <color rgb="FF0070C0"/>
        <rFont val="HGSｺﾞｼｯｸM"/>
        <family val="3"/>
        <charset val="128"/>
      </rPr>
      <t>※青字で記載しているのは横浜市が追記した補足説明ですので、参考にしてください。</t>
    </r>
    <phoneticPr fontId="1"/>
  </si>
  <si>
    <t>(補足説明）新規指定、更新指定、変更届、加算届で予定の勤務表を提出する場合は「予定」を選択してください。</t>
    <rPh sb="1" eb="5">
      <t>ホソクセツメイ</t>
    </rPh>
    <rPh sb="6" eb="8">
      <t>シンキ</t>
    </rPh>
    <rPh sb="8" eb="10">
      <t>シテイ</t>
    </rPh>
    <rPh sb="11" eb="15">
      <t>コウシンシテイ</t>
    </rPh>
    <rPh sb="16" eb="19">
      <t>ヘンコウトドケ</t>
    </rPh>
    <rPh sb="20" eb="23">
      <t>カサントドケ</t>
    </rPh>
    <rPh sb="24" eb="26">
      <t>ヨテイ</t>
    </rPh>
    <rPh sb="27" eb="30">
      <t>キンムヒョウ</t>
    </rPh>
    <rPh sb="31" eb="33">
      <t>テイシュツ</t>
    </rPh>
    <rPh sb="35" eb="37">
      <t>バアイ</t>
    </rPh>
    <rPh sb="39" eb="41">
      <t>ヨテイ</t>
    </rPh>
    <rPh sb="43" eb="45">
      <t>センタク</t>
    </rPh>
    <phoneticPr fontId="1"/>
  </si>
  <si>
    <t>　　　　　 加算届で、減算の開始及び解消の届出を行う場合には「実績」を選択してください。</t>
    <rPh sb="6" eb="9">
      <t>カサントドケ</t>
    </rPh>
    <rPh sb="11" eb="13">
      <t>ゲンサン</t>
    </rPh>
    <rPh sb="14" eb="16">
      <t>カイシ</t>
    </rPh>
    <rPh sb="16" eb="17">
      <t>オヨ</t>
    </rPh>
    <rPh sb="18" eb="20">
      <t>カイショウ</t>
    </rPh>
    <rPh sb="21" eb="23">
      <t>トドケデ</t>
    </rPh>
    <rPh sb="24" eb="25">
      <t>オコナ</t>
    </rPh>
    <rPh sb="26" eb="28">
      <t>バアイ</t>
    </rPh>
    <rPh sb="31" eb="33">
      <t>ジッセキ</t>
    </rPh>
    <rPh sb="35" eb="37">
      <t>センタク</t>
    </rPh>
    <phoneticPr fontId="1"/>
  </si>
  <si>
    <t>（補足説明）専従・兼務の区分について</t>
    <rPh sb="1" eb="5">
      <t>ホソクセツメイ</t>
    </rPh>
    <rPh sb="6" eb="8">
      <t>センジュウ</t>
    </rPh>
    <rPh sb="9" eb="11">
      <t>ケンム</t>
    </rPh>
    <rPh sb="12" eb="14">
      <t>クブン</t>
    </rPh>
    <phoneticPr fontId="1"/>
  </si>
  <si>
    <t>　「兼務」：複数の職種に従事している場合、人員基準で兼務が認められている他の事業所と兼務する場合</t>
    <rPh sb="2" eb="4">
      <t>ケンム</t>
    </rPh>
    <rPh sb="6" eb="8">
      <t>フクスウ</t>
    </rPh>
    <rPh sb="9" eb="11">
      <t>ショクシュ</t>
    </rPh>
    <rPh sb="12" eb="14">
      <t>ジュウジ</t>
    </rPh>
    <rPh sb="18" eb="20">
      <t>バアイ</t>
    </rPh>
    <rPh sb="21" eb="23">
      <t>ジンイン</t>
    </rPh>
    <rPh sb="23" eb="25">
      <t>キジュン</t>
    </rPh>
    <rPh sb="26" eb="28">
      <t>ケンム</t>
    </rPh>
    <rPh sb="29" eb="30">
      <t>ミト</t>
    </rPh>
    <rPh sb="36" eb="37">
      <t>タ</t>
    </rPh>
    <rPh sb="38" eb="41">
      <t>ジギョウショ</t>
    </rPh>
    <rPh sb="42" eb="44">
      <t>ケンム</t>
    </rPh>
    <rPh sb="46" eb="48">
      <t>バアイ</t>
    </rPh>
    <phoneticPr fontId="1"/>
  </si>
  <si>
    <t>　　　　　　申請する事業所以外の事業所・施設との兼務は人員基準で認められている場合に限り記入してください。</t>
    <rPh sb="6" eb="8">
      <t>シンセイ</t>
    </rPh>
    <rPh sb="10" eb="15">
      <t>ジギョウショイガイ</t>
    </rPh>
    <rPh sb="16" eb="19">
      <t>ジギョウショ</t>
    </rPh>
    <rPh sb="20" eb="22">
      <t>シセツ</t>
    </rPh>
    <rPh sb="24" eb="26">
      <t>ケンム</t>
    </rPh>
    <rPh sb="27" eb="29">
      <t>ジンイン</t>
    </rPh>
    <rPh sb="29" eb="31">
      <t>キジュン</t>
    </rPh>
    <rPh sb="32" eb="33">
      <t>ミト</t>
    </rPh>
    <rPh sb="39" eb="41">
      <t>バアイ</t>
    </rPh>
    <rPh sb="42" eb="43">
      <t>カギ</t>
    </rPh>
    <rPh sb="44" eb="46">
      <t>キニュウ</t>
    </rPh>
    <phoneticPr fontId="1"/>
  </si>
  <si>
    <t>　　　　　　特に、常勤の場合には兼務先の事業所と合わせて常勤の勤務時間に達していることがわかるように従事時間数も含めて記入してください。</t>
    <rPh sb="6" eb="7">
      <t>トク</t>
    </rPh>
    <rPh sb="9" eb="11">
      <t>ジョウキン</t>
    </rPh>
    <rPh sb="12" eb="14">
      <t>バアイ</t>
    </rPh>
    <rPh sb="16" eb="19">
      <t>ケンムサキ</t>
    </rPh>
    <rPh sb="20" eb="23">
      <t>ジギョウショ</t>
    </rPh>
    <rPh sb="24" eb="25">
      <t>ア</t>
    </rPh>
    <rPh sb="28" eb="30">
      <t>ジョウキン</t>
    </rPh>
    <rPh sb="31" eb="35">
      <t>キンムジカン</t>
    </rPh>
    <rPh sb="36" eb="37">
      <t>タッ</t>
    </rPh>
    <rPh sb="50" eb="52">
      <t>ジュウジ</t>
    </rPh>
    <rPh sb="52" eb="55">
      <t>ジカンスウ</t>
    </rPh>
    <rPh sb="56" eb="57">
      <t>フク</t>
    </rPh>
    <rPh sb="59" eb="61">
      <t>キニュウ</t>
    </rPh>
    <phoneticPr fontId="1"/>
  </si>
  <si>
    <t>（補足説明）同一事業所内の兼務の内容は勤務表を見ればわかりますので、(12)に記載いただく必要はありません。</t>
    <rPh sb="1" eb="5">
      <t>ホソクセツメイ</t>
    </rPh>
    <rPh sb="6" eb="12">
      <t>ドウイツジギョウショナイ</t>
    </rPh>
    <rPh sb="13" eb="15">
      <t>ケンム</t>
    </rPh>
    <rPh sb="16" eb="18">
      <t>ナイヨウ</t>
    </rPh>
    <rPh sb="19" eb="22">
      <t>キンムヒョウ</t>
    </rPh>
    <rPh sb="23" eb="24">
      <t>ミ</t>
    </rPh>
    <rPh sb="39" eb="41">
      <t>キサイ</t>
    </rPh>
    <rPh sb="45" eb="47">
      <t>ヒツヨウ</t>
    </rPh>
    <phoneticPr fontId="1"/>
  </si>
  <si>
    <r>
      <t xml:space="preserve"> </t>
    </r>
    <r>
      <rPr>
        <strike/>
        <sz val="12"/>
        <color rgb="FF0070C0"/>
        <rFont val="HGSｺﾞｼｯｸM"/>
        <family val="3"/>
        <charset val="128"/>
      </rPr>
      <t>同一事業所内の兼務についても兼務する職務の内容を記入してください。</t>
    </r>
    <rPh sb="1" eb="3">
      <t>ドウイツ</t>
    </rPh>
    <rPh sb="3" eb="6">
      <t>ジギョウショ</t>
    </rPh>
    <rPh sb="6" eb="7">
      <t>ナイ</t>
    </rPh>
    <rPh sb="8" eb="10">
      <t>ケンム</t>
    </rPh>
    <rPh sb="15" eb="17">
      <t>ケンム</t>
    </rPh>
    <rPh sb="19" eb="21">
      <t>ショクム</t>
    </rPh>
    <rPh sb="22" eb="24">
      <t>ナイヨウ</t>
    </rPh>
    <rPh sb="25" eb="27">
      <t>キニュウ</t>
    </rPh>
    <phoneticPr fontId="1"/>
  </si>
  <si>
    <t>その他、特記事項欄としてもご活用ください。</t>
    <rPh sb="2" eb="3">
      <t>タ</t>
    </rPh>
    <rPh sb="4" eb="6">
      <t>トッキ</t>
    </rPh>
    <rPh sb="6" eb="8">
      <t>ジコウ</t>
    </rPh>
    <rPh sb="8" eb="9">
      <t>ラン</t>
    </rPh>
    <rPh sb="14" eb="16">
      <t>カツヨウ</t>
    </rPh>
    <phoneticPr fontId="1"/>
  </si>
  <si>
    <t>居宅介護支援・介護予防支援</t>
    <rPh sb="0" eb="6">
      <t>キョタクカイゴシエン</t>
    </rPh>
    <rPh sb="7" eb="13">
      <t>カイゴヨボウシエン</t>
    </rPh>
    <phoneticPr fontId="1"/>
  </si>
  <si>
    <t>介護予防支援</t>
    <rPh sb="0" eb="6">
      <t>カイゴヨボウシエン</t>
    </rPh>
    <phoneticPr fontId="1"/>
  </si>
  <si>
    <t>介護予防支援・地域包括支援センター</t>
    <rPh sb="0" eb="6">
      <t>カイゴヨボウシエン</t>
    </rPh>
    <rPh sb="7" eb="13">
      <t>チイキホウカツシエン</t>
    </rPh>
    <phoneticPr fontId="1"/>
  </si>
  <si>
    <t>地域包括支援センター</t>
    <rPh sb="0" eb="6">
      <t>チイキホウカツシエン</t>
    </rPh>
    <phoneticPr fontId="1"/>
  </si>
  <si>
    <t>←介護予防支援のみの勤務表を作成する場合</t>
    <rPh sb="1" eb="7">
      <t>カイゴヨボウシエン</t>
    </rPh>
    <rPh sb="10" eb="13">
      <t>キンムヒョウ</t>
    </rPh>
    <rPh sb="14" eb="16">
      <t>サクセイ</t>
    </rPh>
    <rPh sb="18" eb="20">
      <t>バアイ</t>
    </rPh>
    <phoneticPr fontId="1"/>
  </si>
  <si>
    <t>←居宅介護支援のみの勤務表を作成する場合</t>
    <rPh sb="1" eb="7">
      <t>キョタクカイゴシエン</t>
    </rPh>
    <rPh sb="10" eb="13">
      <t>キンムヒョウ</t>
    </rPh>
    <rPh sb="14" eb="16">
      <t>サクセイ</t>
    </rPh>
    <rPh sb="18" eb="20">
      <t>バアイ</t>
    </rPh>
    <phoneticPr fontId="1"/>
  </si>
  <si>
    <t>←居宅介護支援と介護予防支援の勤務表を作成する場合</t>
    <rPh sb="1" eb="7">
      <t>キョタクカイゴシエン</t>
    </rPh>
    <rPh sb="8" eb="14">
      <t>カイゴヨボウシエン</t>
    </rPh>
    <rPh sb="15" eb="18">
      <t>キンムヒョウ</t>
    </rPh>
    <rPh sb="19" eb="21">
      <t>サクセイ</t>
    </rPh>
    <rPh sb="23" eb="25">
      <t>バアイ</t>
    </rPh>
    <phoneticPr fontId="1"/>
  </si>
  <si>
    <t>←地域ケアプラザ等で地域包括支援センターのみの勤務表を作成する場合</t>
    <rPh sb="1" eb="3">
      <t>チイキ</t>
    </rPh>
    <rPh sb="8" eb="9">
      <t>トウ</t>
    </rPh>
    <rPh sb="10" eb="16">
      <t>チイキホウカツシエン</t>
    </rPh>
    <rPh sb="23" eb="26">
      <t>キンムヒョウ</t>
    </rPh>
    <rPh sb="27" eb="29">
      <t>サクセイ</t>
    </rPh>
    <rPh sb="31" eb="33">
      <t>バアイ</t>
    </rPh>
    <phoneticPr fontId="1"/>
  </si>
  <si>
    <r>
      <t>従業者の勤務の体制及び勤務形態一覧表　記入方法　（居宅介護支援・</t>
    </r>
    <r>
      <rPr>
        <b/>
        <sz val="14"/>
        <color rgb="FF0070C0"/>
        <rFont val="HGSｺﾞｼｯｸM"/>
        <family val="3"/>
        <charset val="128"/>
      </rPr>
      <t>介護予防支援・地域包括支援センター</t>
    </r>
    <r>
      <rPr>
        <b/>
        <sz val="14"/>
        <rFont val="HGSｺﾞｼｯｸM"/>
        <family val="3"/>
        <charset val="128"/>
      </rPr>
      <t>）</t>
    </r>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rPh sb="32" eb="38">
      <t>カイゴヨボウシエン</t>
    </rPh>
    <rPh sb="39" eb="45">
      <t>チイキホウカツシエン</t>
    </rPh>
    <phoneticPr fontId="2"/>
  </si>
  <si>
    <t>地域包括支援センター職員</t>
    <rPh sb="0" eb="6">
      <t>チイキホウカツシエン</t>
    </rPh>
    <rPh sb="10" eb="12">
      <t>ショクイン</t>
    </rPh>
    <phoneticPr fontId="1"/>
  </si>
  <si>
    <t>(補足説明）地域包括支援センターの職員を追加しています。</t>
    <rPh sb="1" eb="5">
      <t>ホソクセツメイ</t>
    </rPh>
    <rPh sb="6" eb="8">
      <t>チイキ</t>
    </rPh>
    <rPh sb="8" eb="10">
      <t>ホウカツ</t>
    </rPh>
    <rPh sb="10" eb="12">
      <t>シエン</t>
    </rPh>
    <rPh sb="17" eb="19">
      <t>ショクイン</t>
    </rPh>
    <rPh sb="20" eb="22">
      <t>ツイカ</t>
    </rPh>
    <phoneticPr fontId="1"/>
  </si>
  <si>
    <t>←地域ケアプラザ等で介護予防支援を行う場合に選択</t>
    <rPh sb="1" eb="3">
      <t>チイキ</t>
    </rPh>
    <rPh sb="8" eb="9">
      <t>トウ</t>
    </rPh>
    <rPh sb="10" eb="16">
      <t>カイゴヨボウシエン</t>
    </rPh>
    <rPh sb="17" eb="18">
      <t>オコナ</t>
    </rPh>
    <rPh sb="19" eb="21">
      <t>バアイ</t>
    </rPh>
    <rPh sb="22" eb="24">
      <t>センタク</t>
    </rPh>
    <phoneticPr fontId="1"/>
  </si>
  <si>
    <r>
      <rPr>
        <b/>
        <strike/>
        <sz val="12"/>
        <color rgb="FF0070C0"/>
        <rFont val="HGSｺﾞｼｯｸM"/>
        <family val="3"/>
        <charset val="128"/>
      </rPr>
      <t>介護予防支援</t>
    </r>
    <r>
      <rPr>
        <sz val="12"/>
        <rFont val="HGSｺﾞｼｯｸM"/>
        <family val="3"/>
        <charset val="128"/>
      </rPr>
      <t>担当職員</t>
    </r>
    <rPh sb="0" eb="2">
      <t>カイゴ</t>
    </rPh>
    <rPh sb="2" eb="4">
      <t>ヨボウ</t>
    </rPh>
    <rPh sb="4" eb="6">
      <t>シエン</t>
    </rPh>
    <rPh sb="6" eb="8">
      <t>タントウ</t>
    </rPh>
    <rPh sb="8" eb="10">
      <t>ショクイン</t>
    </rPh>
    <phoneticPr fontId="1"/>
  </si>
  <si>
    <t>担当職員・地域包括支援センター職員</t>
    <rPh sb="0" eb="4">
      <t>タントウショクイン</t>
    </rPh>
    <rPh sb="5" eb="11">
      <t>チイキホウカツシエン</t>
    </rPh>
    <rPh sb="15" eb="17">
      <t>ショクイン</t>
    </rPh>
    <phoneticPr fontId="1"/>
  </si>
  <si>
    <t>←地域ケアプラザ等で介護予防支援と地域包括支援センターを兼務する場合に選択</t>
    <rPh sb="1" eb="3">
      <t>チイキ</t>
    </rPh>
    <rPh sb="8" eb="9">
      <t>トウ</t>
    </rPh>
    <rPh sb="10" eb="16">
      <t>カイゴヨボウシエン</t>
    </rPh>
    <rPh sb="17" eb="21">
      <t>チイキホウカツ</t>
    </rPh>
    <rPh sb="21" eb="23">
      <t>シエン</t>
    </rPh>
    <rPh sb="28" eb="30">
      <t>ケンム</t>
    </rPh>
    <rPh sb="32" eb="34">
      <t>バアイ</t>
    </rPh>
    <rPh sb="35" eb="37">
      <t>センタク</t>
    </rPh>
    <phoneticPr fontId="1"/>
  </si>
  <si>
    <t>　　　　　：「居宅介護支援と介護予防支援」や「介護予防支援と地域包括支援センター」など両サービスを兼務している場合は兼務になります。</t>
    <rPh sb="7" eb="13">
      <t>キョタクカイゴシエン</t>
    </rPh>
    <rPh sb="14" eb="20">
      <t>カイゴヨボウシエン</t>
    </rPh>
    <rPh sb="23" eb="29">
      <t>カイゴヨボウシエン</t>
    </rPh>
    <rPh sb="30" eb="36">
      <t>チイキホウカツシエン</t>
    </rPh>
    <rPh sb="43" eb="44">
      <t>リョウ</t>
    </rPh>
    <rPh sb="49" eb="51">
      <t>ケンム</t>
    </rPh>
    <rPh sb="55" eb="57">
      <t>バアイ</t>
    </rPh>
    <rPh sb="58" eb="60">
      <t>ケンム</t>
    </rPh>
    <phoneticPr fontId="1"/>
  </si>
  <si>
    <t>B</t>
  </si>
  <si>
    <t>担当職員</t>
    <rPh sb="0" eb="2">
      <t>タントウ</t>
    </rPh>
    <rPh sb="2" eb="4">
      <t>ショクイン</t>
    </rPh>
    <phoneticPr fontId="1"/>
  </si>
  <si>
    <t>主任介護支援専門員</t>
    <rPh sb="0" eb="9">
      <t>シュニンカイゴシエンセンモンイン</t>
    </rPh>
    <phoneticPr fontId="1"/>
  </si>
  <si>
    <t>社会福祉士</t>
    <rPh sb="0" eb="5">
      <t>シャカイフクシシ</t>
    </rPh>
    <phoneticPr fontId="1"/>
  </si>
  <si>
    <t>←地域ケアプラザ等で介護予防支援と地域包括支援センターの勤務表を作成する場合</t>
    <rPh sb="1" eb="3">
      <t>チイキ</t>
    </rPh>
    <rPh sb="8" eb="9">
      <t>トウ</t>
    </rPh>
    <rPh sb="10" eb="16">
      <t>カイゴヨボウシエン</t>
    </rPh>
    <rPh sb="17" eb="23">
      <t>チイキホウカツシエン</t>
    </rPh>
    <rPh sb="28" eb="31">
      <t>キンムヒョウ</t>
    </rPh>
    <rPh sb="32" eb="34">
      <t>サクセイ</t>
    </rPh>
    <rPh sb="36" eb="38">
      <t>バアイ</t>
    </rPh>
    <phoneticPr fontId="1"/>
  </si>
  <si>
    <t>　「専従」：１つのサービス、職種のみに従事している場合</t>
    <rPh sb="2" eb="4">
      <t>センジュウ</t>
    </rPh>
    <rPh sb="14" eb="16">
      <t>ショクシュ</t>
    </rPh>
    <rPh sb="19" eb="21">
      <t>ジュウジ</t>
    </rPh>
    <rPh sb="25" eb="27">
      <t>バアイ</t>
    </rPh>
    <phoneticPr fontId="1"/>
  </si>
  <si>
    <t>管理者（介護予防支援）</t>
    <rPh sb="0" eb="3">
      <t>カンリシャ</t>
    </rPh>
    <rPh sb="4" eb="10">
      <t>カイゴヨボウシエン</t>
    </rPh>
    <phoneticPr fontId="1"/>
  </si>
  <si>
    <t>←居宅介護支援（＋介護予防支援を行う場合も含む）を行う場合に選択</t>
    <rPh sb="1" eb="3">
      <t>キョタク</t>
    </rPh>
    <rPh sb="3" eb="5">
      <t>カイゴ</t>
    </rPh>
    <rPh sb="5" eb="7">
      <t>シエン</t>
    </rPh>
    <rPh sb="9" eb="15">
      <t>カイゴヨボウシエン</t>
    </rPh>
    <rPh sb="16" eb="17">
      <t>オコナ</t>
    </rPh>
    <rPh sb="18" eb="20">
      <t>バアイ</t>
    </rPh>
    <rPh sb="21" eb="22">
      <t>フク</t>
    </rPh>
    <rPh sb="25" eb="26">
      <t>オコナ</t>
    </rPh>
    <rPh sb="27" eb="29">
      <t>バアイ</t>
    </rPh>
    <rPh sb="30" eb="32">
      <t>センタク</t>
    </rPh>
    <phoneticPr fontId="1"/>
  </si>
  <si>
    <t>←地域ケアプラザ等で介護予防支援のみに従事する場合に選択</t>
    <rPh sb="1" eb="3">
      <t>チイキ</t>
    </rPh>
    <rPh sb="8" eb="9">
      <t>トウ</t>
    </rPh>
    <rPh sb="10" eb="16">
      <t>カイゴヨボウシエン</t>
    </rPh>
    <rPh sb="19" eb="21">
      <t>ジュウジ</t>
    </rPh>
    <rPh sb="23" eb="25">
      <t>バアイ</t>
    </rPh>
    <rPh sb="26" eb="28">
      <t>センタク</t>
    </rPh>
    <phoneticPr fontId="1"/>
  </si>
  <si>
    <t>←地域ケアプラザ等で地域包括支援センターのみに従事する場合に選択</t>
    <rPh sb="1" eb="3">
      <t>チイキ</t>
    </rPh>
    <rPh sb="8" eb="9">
      <t>トウ</t>
    </rPh>
    <rPh sb="10" eb="14">
      <t>チイキホウカツ</t>
    </rPh>
    <rPh sb="14" eb="16">
      <t>シエン</t>
    </rPh>
    <rPh sb="23" eb="25">
      <t>ジュウジ</t>
    </rPh>
    <rPh sb="27" eb="29">
      <t>バアイ</t>
    </rPh>
    <rPh sb="30" eb="32">
      <t>センタク</t>
    </rPh>
    <phoneticPr fontId="1"/>
  </si>
  <si>
    <t>　※勤務時間の按分について</t>
    <rPh sb="2" eb="6">
      <t>キンムジカン</t>
    </rPh>
    <rPh sb="7" eb="9">
      <t>アンブン</t>
    </rPh>
    <phoneticPr fontId="1"/>
  </si>
  <si>
    <t>　　管理者が他の職種と兼務する場合は勤務時間を按分してください。（居宅介護支援と介護予防支援の管理者を兼ねる場合はサービスごとの按分不要）</t>
    <rPh sb="2" eb="5">
      <t>カンリシャ</t>
    </rPh>
    <rPh sb="6" eb="7">
      <t>タ</t>
    </rPh>
    <rPh sb="8" eb="10">
      <t>ショクシュ</t>
    </rPh>
    <rPh sb="11" eb="13">
      <t>ケンム</t>
    </rPh>
    <rPh sb="15" eb="17">
      <t>バアイ</t>
    </rPh>
    <rPh sb="18" eb="22">
      <t>キンムジカン</t>
    </rPh>
    <rPh sb="23" eb="25">
      <t>アンブン</t>
    </rPh>
    <rPh sb="33" eb="39">
      <t>キョタクカイゴシエン</t>
    </rPh>
    <rPh sb="40" eb="42">
      <t>カイゴ</t>
    </rPh>
    <rPh sb="42" eb="46">
      <t>ヨボウシエン</t>
    </rPh>
    <rPh sb="47" eb="50">
      <t>カンリシャ</t>
    </rPh>
    <rPh sb="51" eb="52">
      <t>カ</t>
    </rPh>
    <rPh sb="54" eb="56">
      <t>バアイ</t>
    </rPh>
    <rPh sb="64" eb="68">
      <t>アンブンフヨウ</t>
    </rPh>
    <phoneticPr fontId="1"/>
  </si>
  <si>
    <t>○○　D郎</t>
    <rPh sb="4" eb="5">
      <t>ロウ</t>
    </rPh>
    <phoneticPr fontId="1"/>
  </si>
  <si>
    <t>横浜市○○地域ケアプラザ</t>
    <rPh sb="0" eb="3">
      <t>ヨコハマシ</t>
    </rPh>
    <rPh sb="5" eb="7">
      <t>チイキ</t>
    </rPh>
    <phoneticPr fontId="1"/>
  </si>
  <si>
    <t>管理者_介護予防支援</t>
    <rPh sb="0" eb="3">
      <t>カンリシャ</t>
    </rPh>
    <rPh sb="4" eb="10">
      <t>カイゴヨボウシエン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</si>
</sst>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b/>
      <sz val="14"/>
      <color rgb="FF0070C0"/>
      <name val="HGSｺﾞｼｯｸM"/>
      <family val="3"/>
      <charset val="128"/>
    </font>
    <font>
      <b/>
      <sz val="12"/>
      <color rgb="FF0070C0"/>
      <name val="HGSｺﾞｼｯｸM"/>
      <family val="3"/>
      <charset val="128"/>
    </font>
    <font>
      <strike/>
      <sz val="12"/>
      <color rgb="FF0070C0"/>
      <name val="HGSｺﾞｼｯｸM"/>
      <family val="3"/>
      <charset val="128"/>
    </font>
    <font>
      <b/>
      <strike/>
      <sz val="12"/>
      <color rgb="FF0070C0"/>
      <name val="HGSｺﾞｼｯｸM"/>
      <family val="3"/>
      <charset val="128"/>
    </font>
    <font>
      <b/>
      <sz val="14"/>
      <color rgb="FF0070C0"/>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96">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4" fillId="3" borderId="0" xfId="0" applyFont="1" applyFill="1" applyAlignment="1">
      <alignment horizontal="left" vertical="center"/>
    </xf>
    <xf numFmtId="0" fontId="8" fillId="0" borderId="0" xfId="0" applyFont="1" applyFill="1" applyAlignment="1" applyProtection="1">
      <alignment horizontal="center"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4" fillId="3" borderId="0" xfId="0" applyFont="1" applyFill="1" applyAlignment="1">
      <alignment horizontal="left" vertical="center"/>
    </xf>
    <xf numFmtId="0" fontId="4" fillId="3" borderId="0" xfId="0" applyFont="1" applyFill="1">
      <alignment vertical="center"/>
    </xf>
    <xf numFmtId="0" fontId="20" fillId="3" borderId="0" xfId="0" applyFont="1" applyFill="1" applyAlignment="1">
      <alignment horizontal="left" vertical="center"/>
    </xf>
    <xf numFmtId="0" fontId="4" fillId="3" borderId="0" xfId="0" applyFont="1" applyFill="1" applyAlignment="1">
      <alignment horizontal="center" vertical="center"/>
    </xf>
    <xf numFmtId="0" fontId="21" fillId="3" borderId="0" xfId="0" applyFont="1" applyFill="1" applyAlignment="1">
      <alignment horizontal="left" vertical="center"/>
    </xf>
    <xf numFmtId="0" fontId="15" fillId="3" borderId="0" xfId="0" applyFont="1" applyFill="1">
      <alignment vertical="center"/>
    </xf>
    <xf numFmtId="0" fontId="5" fillId="3" borderId="0" xfId="0" applyFont="1" applyFill="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xf numFmtId="0" fontId="24"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pplyAlignment="1">
      <alignment horizontal="left" vertical="center"/>
    </xf>
    <xf numFmtId="0" fontId="21" fillId="3" borderId="0" xfId="0" applyFont="1" applyFill="1" applyAlignment="1">
      <alignment vertical="center"/>
    </xf>
    <xf numFmtId="0" fontId="19" fillId="3" borderId="30" xfId="0" applyFont="1" applyFill="1" applyBorder="1" applyAlignment="1">
      <alignment horizontal="center" vertical="center" shrinkToFit="1"/>
    </xf>
  </cellXfs>
  <cellStyles count="2">
    <cellStyle name="桁区切り" xfId="1" builtinId="6"/>
    <cellStyle name="標準" xfId="0" builtinId="0"/>
  </cellStyles>
  <dxfs count="13">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41CF50D5-BB0A-4CC5-A563-227EAD78EBC3}"/>
            </a:ext>
          </a:extLst>
        </xdr:cNvPr>
        <xdr:cNvSpPr/>
      </xdr:nvSpPr>
      <xdr:spPr>
        <a:xfrm>
          <a:off x="0" y="346075"/>
          <a:ext cx="1365250"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82</xdr:row>
      <xdr:rowOff>19049</xdr:rowOff>
    </xdr:from>
    <xdr:to>
      <xdr:col>14</xdr:col>
      <xdr:colOff>438150</xdr:colOff>
      <xdr:row>90</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view="pageBreakPreview" zoomScale="55" zoomScaleNormal="55" zoomScaleSheetLayoutView="55" workbookViewId="0">
      <selection activeCell="AM1" sqref="AM1:BA1"/>
    </sheetView>
  </sheetViews>
  <sheetFormatPr defaultColWidth="4.5" defaultRowHeight="20.25" customHeight="1" x14ac:dyDescent="0.4"/>
  <cols>
    <col min="1" max="1" width="1.375" style="34" customWidth="1"/>
    <col min="2" max="2" width="5.625" style="34" customWidth="1"/>
    <col min="3" max="4" width="7.25" style="34" customWidth="1"/>
    <col min="5" max="56" width="5.625" style="34" customWidth="1"/>
    <col min="57" max="16384" width="4.5" style="34"/>
  </cols>
  <sheetData>
    <row r="1" spans="1:57" s="33" customFormat="1" ht="20.25" customHeight="1" x14ac:dyDescent="0.4">
      <c r="A1" s="36"/>
      <c r="B1" s="36"/>
      <c r="C1" s="37" t="s">
        <v>141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84" t="s">
        <v>153</v>
      </c>
      <c r="AN1" s="284"/>
      <c r="AO1" s="284"/>
      <c r="AP1" s="284"/>
      <c r="AQ1" s="284"/>
      <c r="AR1" s="284"/>
      <c r="AS1" s="284"/>
      <c r="AT1" s="284"/>
      <c r="AU1" s="284"/>
      <c r="AV1" s="284"/>
      <c r="AW1" s="284"/>
      <c r="AX1" s="284"/>
      <c r="AY1" s="284"/>
      <c r="AZ1" s="284"/>
      <c r="BA1" s="28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85">
        <v>6</v>
      </c>
      <c r="V2" s="285"/>
      <c r="W2" s="39" t="s">
        <v>16</v>
      </c>
      <c r="X2" s="286">
        <f>IF(U2=0,"",YEAR(DATE(2018+U2,1,1)))</f>
        <v>2024</v>
      </c>
      <c r="Y2" s="286"/>
      <c r="Z2" s="41" t="s">
        <v>20</v>
      </c>
      <c r="AA2" s="41" t="s">
        <v>21</v>
      </c>
      <c r="AB2" s="285">
        <v>4</v>
      </c>
      <c r="AC2" s="285"/>
      <c r="AD2" s="41" t="s">
        <v>22</v>
      </c>
      <c r="AE2" s="41"/>
      <c r="AF2" s="41"/>
      <c r="AG2" s="41"/>
      <c r="AH2" s="41"/>
      <c r="AI2" s="41"/>
      <c r="AJ2" s="40"/>
      <c r="AK2" s="39" t="s">
        <v>17</v>
      </c>
      <c r="AL2" s="39" t="s">
        <v>16</v>
      </c>
      <c r="AM2" s="285" t="s">
        <v>106</v>
      </c>
      <c r="AN2" s="285"/>
      <c r="AO2" s="285"/>
      <c r="AP2" s="285"/>
      <c r="AQ2" s="285"/>
      <c r="AR2" s="285"/>
      <c r="AS2" s="285"/>
      <c r="AT2" s="285"/>
      <c r="AU2" s="285"/>
      <c r="AV2" s="285"/>
      <c r="AW2" s="285"/>
      <c r="AX2" s="285"/>
      <c r="AY2" s="285"/>
      <c r="AZ2" s="285"/>
      <c r="BA2" s="28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71</v>
      </c>
      <c r="AZ3" s="287" t="s">
        <v>97</v>
      </c>
      <c r="BA3" s="287"/>
      <c r="BB3" s="287"/>
      <c r="BC3" s="28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91</v>
      </c>
      <c r="AZ4" s="287" t="s">
        <v>92</v>
      </c>
      <c r="BA4" s="287"/>
      <c r="BB4" s="287"/>
      <c r="BC4" s="28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78">
        <v>40</v>
      </c>
      <c r="AW5" s="279"/>
      <c r="AX5" s="61" t="s">
        <v>23</v>
      </c>
      <c r="AY5" s="60"/>
      <c r="AZ5" s="280">
        <v>160</v>
      </c>
      <c r="BA5" s="281"/>
      <c r="BB5" s="61" t="s">
        <v>82</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119</v>
      </c>
      <c r="AR6" s="60"/>
      <c r="AS6" s="155"/>
      <c r="AT6" s="155"/>
      <c r="AU6" s="155"/>
      <c r="AV6" s="60"/>
      <c r="AW6" s="60"/>
      <c r="AX6" s="156"/>
      <c r="AY6" s="60"/>
      <c r="AZ6" s="278">
        <v>100</v>
      </c>
      <c r="BA6" s="279"/>
      <c r="BB6" s="157" t="s">
        <v>118</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82">
        <f>DAY(EOMONTH(DATE(X2,AB2,1),0))</f>
        <v>30</v>
      </c>
      <c r="BA7" s="28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261" t="s">
        <v>26</v>
      </c>
      <c r="C9" s="264" t="s">
        <v>120</v>
      </c>
      <c r="D9" s="265"/>
      <c r="E9" s="270" t="s">
        <v>121</v>
      </c>
      <c r="F9" s="265"/>
      <c r="G9" s="270" t="s">
        <v>122</v>
      </c>
      <c r="H9" s="264"/>
      <c r="I9" s="264"/>
      <c r="J9" s="264"/>
      <c r="K9" s="265"/>
      <c r="L9" s="270" t="s">
        <v>123</v>
      </c>
      <c r="M9" s="264"/>
      <c r="N9" s="264"/>
      <c r="O9" s="273"/>
      <c r="P9" s="276" t="s">
        <v>124</v>
      </c>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c r="AP9" s="277"/>
      <c r="AQ9" s="277"/>
      <c r="AR9" s="277"/>
      <c r="AS9" s="277"/>
      <c r="AT9" s="277"/>
      <c r="AU9" s="248" t="str">
        <f>IF(AZ3="４週","(10)1～4週目の勤務時間数合計","(10)1か月の勤務時間数合計")</f>
        <v>(10)1～4週目の勤務時間数合計</v>
      </c>
      <c r="AV9" s="249"/>
      <c r="AW9" s="248" t="s">
        <v>125</v>
      </c>
      <c r="AX9" s="249"/>
      <c r="AY9" s="256" t="s">
        <v>126</v>
      </c>
      <c r="AZ9" s="256"/>
      <c r="BA9" s="256"/>
      <c r="BB9" s="256"/>
      <c r="BC9" s="256"/>
      <c r="BD9" s="256"/>
    </row>
    <row r="10" spans="1:57" ht="20.25" customHeight="1" thickBot="1" x14ac:dyDescent="0.45">
      <c r="A10" s="71"/>
      <c r="B10" s="262"/>
      <c r="C10" s="266"/>
      <c r="D10" s="267"/>
      <c r="E10" s="271"/>
      <c r="F10" s="267"/>
      <c r="G10" s="271"/>
      <c r="H10" s="266"/>
      <c r="I10" s="266"/>
      <c r="J10" s="266"/>
      <c r="K10" s="267"/>
      <c r="L10" s="271"/>
      <c r="M10" s="266"/>
      <c r="N10" s="266"/>
      <c r="O10" s="274"/>
      <c r="P10" s="258" t="s">
        <v>10</v>
      </c>
      <c r="Q10" s="259"/>
      <c r="R10" s="259"/>
      <c r="S10" s="259"/>
      <c r="T10" s="259"/>
      <c r="U10" s="259"/>
      <c r="V10" s="260"/>
      <c r="W10" s="258" t="s">
        <v>11</v>
      </c>
      <c r="X10" s="259"/>
      <c r="Y10" s="259"/>
      <c r="Z10" s="259"/>
      <c r="AA10" s="259"/>
      <c r="AB10" s="259"/>
      <c r="AC10" s="260"/>
      <c r="AD10" s="258" t="s">
        <v>12</v>
      </c>
      <c r="AE10" s="259"/>
      <c r="AF10" s="259"/>
      <c r="AG10" s="259"/>
      <c r="AH10" s="259"/>
      <c r="AI10" s="259"/>
      <c r="AJ10" s="260"/>
      <c r="AK10" s="258" t="s">
        <v>13</v>
      </c>
      <c r="AL10" s="259"/>
      <c r="AM10" s="259"/>
      <c r="AN10" s="259"/>
      <c r="AO10" s="259"/>
      <c r="AP10" s="259"/>
      <c r="AQ10" s="260"/>
      <c r="AR10" s="258" t="s">
        <v>14</v>
      </c>
      <c r="AS10" s="259"/>
      <c r="AT10" s="260"/>
      <c r="AU10" s="250"/>
      <c r="AV10" s="251"/>
      <c r="AW10" s="250"/>
      <c r="AX10" s="251"/>
      <c r="AY10" s="256"/>
      <c r="AZ10" s="256"/>
      <c r="BA10" s="256"/>
      <c r="BB10" s="256"/>
      <c r="BC10" s="256"/>
      <c r="BD10" s="256"/>
    </row>
    <row r="11" spans="1:57" ht="20.25" customHeight="1" thickBot="1" x14ac:dyDescent="0.45">
      <c r="A11" s="71"/>
      <c r="B11" s="262"/>
      <c r="C11" s="266"/>
      <c r="D11" s="267"/>
      <c r="E11" s="271"/>
      <c r="F11" s="267"/>
      <c r="G11" s="271"/>
      <c r="H11" s="266"/>
      <c r="I11" s="266"/>
      <c r="J11" s="266"/>
      <c r="K11" s="267"/>
      <c r="L11" s="271"/>
      <c r="M11" s="266"/>
      <c r="N11" s="266"/>
      <c r="O11" s="27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50"/>
      <c r="AV11" s="251"/>
      <c r="AW11" s="250"/>
      <c r="AX11" s="251"/>
      <c r="AY11" s="256"/>
      <c r="AZ11" s="256"/>
      <c r="BA11" s="256"/>
      <c r="BB11" s="256"/>
      <c r="BC11" s="256"/>
      <c r="BD11" s="256"/>
    </row>
    <row r="12" spans="1:57" ht="20.25" hidden="1" customHeight="1" thickBot="1" x14ac:dyDescent="0.45">
      <c r="A12" s="71"/>
      <c r="B12" s="262"/>
      <c r="C12" s="266"/>
      <c r="D12" s="267"/>
      <c r="E12" s="271"/>
      <c r="F12" s="267"/>
      <c r="G12" s="271"/>
      <c r="H12" s="266"/>
      <c r="I12" s="266"/>
      <c r="J12" s="266"/>
      <c r="K12" s="267"/>
      <c r="L12" s="271"/>
      <c r="M12" s="266"/>
      <c r="N12" s="266"/>
      <c r="O12" s="27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52"/>
      <c r="AV12" s="253"/>
      <c r="AW12" s="252"/>
      <c r="AX12" s="253"/>
      <c r="AY12" s="257"/>
      <c r="AZ12" s="257"/>
      <c r="BA12" s="257"/>
      <c r="BB12" s="257"/>
      <c r="BC12" s="257"/>
      <c r="BD12" s="257"/>
    </row>
    <row r="13" spans="1:57" ht="20.25" customHeight="1" thickBot="1" x14ac:dyDescent="0.45">
      <c r="A13" s="71"/>
      <c r="B13" s="263"/>
      <c r="C13" s="268"/>
      <c r="D13" s="269"/>
      <c r="E13" s="272"/>
      <c r="F13" s="269"/>
      <c r="G13" s="272"/>
      <c r="H13" s="268"/>
      <c r="I13" s="268"/>
      <c r="J13" s="268"/>
      <c r="K13" s="269"/>
      <c r="L13" s="272"/>
      <c r="M13" s="268"/>
      <c r="N13" s="268"/>
      <c r="O13" s="27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54"/>
      <c r="AV13" s="255"/>
      <c r="AW13" s="254"/>
      <c r="AX13" s="255"/>
      <c r="AY13" s="257"/>
      <c r="AZ13" s="257"/>
      <c r="BA13" s="257"/>
      <c r="BB13" s="257"/>
      <c r="BC13" s="257"/>
      <c r="BD13" s="257"/>
    </row>
    <row r="14" spans="1:57" ht="39.950000000000003" customHeight="1" x14ac:dyDescent="0.4">
      <c r="A14" s="71"/>
      <c r="B14" s="85">
        <v>1</v>
      </c>
      <c r="C14" s="234" t="s">
        <v>2</v>
      </c>
      <c r="D14" s="235"/>
      <c r="E14" s="236" t="s">
        <v>169</v>
      </c>
      <c r="F14" s="237"/>
      <c r="G14" s="238" t="s">
        <v>109</v>
      </c>
      <c r="H14" s="239"/>
      <c r="I14" s="239"/>
      <c r="J14" s="239"/>
      <c r="K14" s="240"/>
      <c r="L14" s="241" t="s">
        <v>67</v>
      </c>
      <c r="M14" s="242"/>
      <c r="N14" s="242"/>
      <c r="O14" s="243"/>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44">
        <f>IF($AZ$3="４週",SUM(P14:AQ14),IF($AZ$3="暦月",SUM(P14:AT14),""))</f>
        <v>160</v>
      </c>
      <c r="AV14" s="245"/>
      <c r="AW14" s="246">
        <f t="shared" ref="AW14:AW31" si="1">IF($AZ$3="４週",AU14/4,IF($AZ$3="暦月",AU14/($AZ$7/7),""))</f>
        <v>40</v>
      </c>
      <c r="AX14" s="247"/>
      <c r="AY14" s="231"/>
      <c r="AZ14" s="232"/>
      <c r="BA14" s="232"/>
      <c r="BB14" s="232"/>
      <c r="BC14" s="232"/>
      <c r="BD14" s="233"/>
    </row>
    <row r="15" spans="1:57" ht="39.950000000000003" customHeight="1" x14ac:dyDescent="0.4">
      <c r="A15" s="71"/>
      <c r="B15" s="86">
        <f t="shared" ref="B15:B31" si="2">B14+1</f>
        <v>2</v>
      </c>
      <c r="C15" s="217" t="s">
        <v>108</v>
      </c>
      <c r="D15" s="218"/>
      <c r="E15" s="219" t="s">
        <v>169</v>
      </c>
      <c r="F15" s="220"/>
      <c r="G15" s="221" t="s">
        <v>108</v>
      </c>
      <c r="H15" s="222"/>
      <c r="I15" s="222"/>
      <c r="J15" s="222"/>
      <c r="K15" s="223"/>
      <c r="L15" s="224" t="s">
        <v>98</v>
      </c>
      <c r="M15" s="225"/>
      <c r="N15" s="225"/>
      <c r="O15" s="226"/>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27">
        <f>IF($AZ$3="４週",SUM(P15:AQ15),IF($AZ$3="暦月",SUM(P15:AT15),""))</f>
        <v>160</v>
      </c>
      <c r="AV15" s="228"/>
      <c r="AW15" s="229">
        <f t="shared" si="1"/>
        <v>40</v>
      </c>
      <c r="AX15" s="230"/>
      <c r="AY15" s="197"/>
      <c r="AZ15" s="198"/>
      <c r="BA15" s="198"/>
      <c r="BB15" s="198"/>
      <c r="BC15" s="198"/>
      <c r="BD15" s="199"/>
    </row>
    <row r="16" spans="1:57" ht="39.950000000000003" customHeight="1" x14ac:dyDescent="0.4">
      <c r="A16" s="71"/>
      <c r="B16" s="86">
        <f t="shared" si="2"/>
        <v>3</v>
      </c>
      <c r="C16" s="217" t="s">
        <v>108</v>
      </c>
      <c r="D16" s="218"/>
      <c r="E16" s="219" t="s">
        <v>169</v>
      </c>
      <c r="F16" s="220"/>
      <c r="G16" s="221" t="s">
        <v>108</v>
      </c>
      <c r="H16" s="222"/>
      <c r="I16" s="222"/>
      <c r="J16" s="222"/>
      <c r="K16" s="223"/>
      <c r="L16" s="224" t="s">
        <v>76</v>
      </c>
      <c r="M16" s="225"/>
      <c r="N16" s="225"/>
      <c r="O16" s="226"/>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27">
        <f>IF($AZ$3="４週",SUM(P16:AQ16),IF($AZ$3="暦月",SUM(P16:AT16),""))</f>
        <v>160</v>
      </c>
      <c r="AV16" s="228"/>
      <c r="AW16" s="229">
        <f t="shared" si="1"/>
        <v>40</v>
      </c>
      <c r="AX16" s="230"/>
      <c r="AY16" s="197"/>
      <c r="AZ16" s="198"/>
      <c r="BA16" s="198"/>
      <c r="BB16" s="198"/>
      <c r="BC16" s="198"/>
      <c r="BD16" s="199"/>
    </row>
    <row r="17" spans="1:56" ht="39.950000000000003" customHeight="1" x14ac:dyDescent="0.4">
      <c r="A17" s="71"/>
      <c r="B17" s="86">
        <f t="shared" si="2"/>
        <v>4</v>
      </c>
      <c r="C17" s="217" t="s">
        <v>108</v>
      </c>
      <c r="D17" s="218"/>
      <c r="E17" s="219" t="s">
        <v>169</v>
      </c>
      <c r="F17" s="220"/>
      <c r="G17" s="221" t="s">
        <v>108</v>
      </c>
      <c r="H17" s="222"/>
      <c r="I17" s="222"/>
      <c r="J17" s="222"/>
      <c r="K17" s="223"/>
      <c r="L17" s="224" t="s">
        <v>78</v>
      </c>
      <c r="M17" s="225"/>
      <c r="N17" s="225"/>
      <c r="O17" s="226"/>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27">
        <f>IF($AZ$3="４週",SUM(P17:AQ17),IF($AZ$3="暦月",SUM(P17:AT17),""))</f>
        <v>160</v>
      </c>
      <c r="AV17" s="228"/>
      <c r="AW17" s="229">
        <f t="shared" si="1"/>
        <v>40</v>
      </c>
      <c r="AX17" s="230"/>
      <c r="AY17" s="197"/>
      <c r="AZ17" s="198"/>
      <c r="BA17" s="198"/>
      <c r="BB17" s="198"/>
      <c r="BC17" s="198"/>
      <c r="BD17" s="199"/>
    </row>
    <row r="18" spans="1:56" ht="39.950000000000003" customHeight="1" x14ac:dyDescent="0.4">
      <c r="A18" s="71"/>
      <c r="B18" s="86">
        <f t="shared" si="2"/>
        <v>5</v>
      </c>
      <c r="C18" s="217" t="s">
        <v>108</v>
      </c>
      <c r="D18" s="218"/>
      <c r="E18" s="219" t="s">
        <v>169</v>
      </c>
      <c r="F18" s="220"/>
      <c r="G18" s="221" t="s">
        <v>108</v>
      </c>
      <c r="H18" s="222"/>
      <c r="I18" s="222"/>
      <c r="J18" s="222"/>
      <c r="K18" s="223"/>
      <c r="L18" s="224" t="s">
        <v>77</v>
      </c>
      <c r="M18" s="225"/>
      <c r="N18" s="225"/>
      <c r="O18" s="226"/>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27">
        <f t="shared" ref="AU18:AU31" si="3">IF($AZ$3="４週",SUM(P18:AQ18),IF($AZ$3="暦月",SUM(P18:AT18),""))</f>
        <v>80</v>
      </c>
      <c r="AV18" s="228"/>
      <c r="AW18" s="229">
        <f t="shared" si="1"/>
        <v>20</v>
      </c>
      <c r="AX18" s="230"/>
      <c r="AY18" s="197"/>
      <c r="AZ18" s="198"/>
      <c r="BA18" s="198"/>
      <c r="BB18" s="198"/>
      <c r="BC18" s="198"/>
      <c r="BD18" s="199"/>
    </row>
    <row r="19" spans="1:56" ht="39.950000000000003" customHeight="1" x14ac:dyDescent="0.4">
      <c r="A19" s="71"/>
      <c r="B19" s="86">
        <f t="shared" si="2"/>
        <v>6</v>
      </c>
      <c r="C19" s="217"/>
      <c r="D19" s="218"/>
      <c r="E19" s="219"/>
      <c r="F19" s="220"/>
      <c r="G19" s="221"/>
      <c r="H19" s="222"/>
      <c r="I19" s="222"/>
      <c r="J19" s="222"/>
      <c r="K19" s="223"/>
      <c r="L19" s="224"/>
      <c r="M19" s="225"/>
      <c r="N19" s="225"/>
      <c r="O19" s="22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27">
        <f t="shared" si="3"/>
        <v>0</v>
      </c>
      <c r="AV19" s="228"/>
      <c r="AW19" s="229">
        <f t="shared" si="1"/>
        <v>0</v>
      </c>
      <c r="AX19" s="230"/>
      <c r="AY19" s="197"/>
      <c r="AZ19" s="198"/>
      <c r="BA19" s="198"/>
      <c r="BB19" s="198"/>
      <c r="BC19" s="198"/>
      <c r="BD19" s="199"/>
    </row>
    <row r="20" spans="1:56" ht="39.950000000000003" customHeight="1" x14ac:dyDescent="0.4">
      <c r="A20" s="71"/>
      <c r="B20" s="86">
        <f t="shared" si="2"/>
        <v>7</v>
      </c>
      <c r="C20" s="217"/>
      <c r="D20" s="218"/>
      <c r="E20" s="219"/>
      <c r="F20" s="220"/>
      <c r="G20" s="221"/>
      <c r="H20" s="222"/>
      <c r="I20" s="222"/>
      <c r="J20" s="222"/>
      <c r="K20" s="223"/>
      <c r="L20" s="224"/>
      <c r="M20" s="225"/>
      <c r="N20" s="225"/>
      <c r="O20" s="22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27">
        <f>IF($AZ$3="４週",SUM(P20:AQ20),IF($AZ$3="暦月",SUM(P20:AT20),""))</f>
        <v>0</v>
      </c>
      <c r="AV20" s="228"/>
      <c r="AW20" s="229">
        <f t="shared" si="1"/>
        <v>0</v>
      </c>
      <c r="AX20" s="230"/>
      <c r="AY20" s="197"/>
      <c r="AZ20" s="198"/>
      <c r="BA20" s="198"/>
      <c r="BB20" s="198"/>
      <c r="BC20" s="198"/>
      <c r="BD20" s="199"/>
    </row>
    <row r="21" spans="1:56" ht="39.950000000000003" customHeight="1" x14ac:dyDescent="0.4">
      <c r="A21" s="71"/>
      <c r="B21" s="86">
        <f t="shared" si="2"/>
        <v>8</v>
      </c>
      <c r="C21" s="217"/>
      <c r="D21" s="218"/>
      <c r="E21" s="219"/>
      <c r="F21" s="220"/>
      <c r="G21" s="221"/>
      <c r="H21" s="222"/>
      <c r="I21" s="222"/>
      <c r="J21" s="222"/>
      <c r="K21" s="223"/>
      <c r="L21" s="224"/>
      <c r="M21" s="225"/>
      <c r="N21" s="225"/>
      <c r="O21" s="22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27">
        <f t="shared" si="3"/>
        <v>0</v>
      </c>
      <c r="AV21" s="228"/>
      <c r="AW21" s="229">
        <f t="shared" si="1"/>
        <v>0</v>
      </c>
      <c r="AX21" s="230"/>
      <c r="AY21" s="197"/>
      <c r="AZ21" s="198"/>
      <c r="BA21" s="198"/>
      <c r="BB21" s="198"/>
      <c r="BC21" s="198"/>
      <c r="BD21" s="199"/>
    </row>
    <row r="22" spans="1:56" ht="39.950000000000003" customHeight="1" x14ac:dyDescent="0.4">
      <c r="A22" s="71"/>
      <c r="B22" s="86">
        <f t="shared" si="2"/>
        <v>9</v>
      </c>
      <c r="C22" s="217"/>
      <c r="D22" s="218"/>
      <c r="E22" s="219"/>
      <c r="F22" s="220"/>
      <c r="G22" s="221"/>
      <c r="H22" s="222"/>
      <c r="I22" s="222"/>
      <c r="J22" s="222"/>
      <c r="K22" s="223"/>
      <c r="L22" s="224"/>
      <c r="M22" s="225"/>
      <c r="N22" s="225"/>
      <c r="O22" s="22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27">
        <f t="shared" si="3"/>
        <v>0</v>
      </c>
      <c r="AV22" s="228"/>
      <c r="AW22" s="229">
        <f t="shared" si="1"/>
        <v>0</v>
      </c>
      <c r="AX22" s="230"/>
      <c r="AY22" s="197"/>
      <c r="AZ22" s="198"/>
      <c r="BA22" s="198"/>
      <c r="BB22" s="198"/>
      <c r="BC22" s="198"/>
      <c r="BD22" s="199"/>
    </row>
    <row r="23" spans="1:56" ht="39.950000000000003" customHeight="1" x14ac:dyDescent="0.4">
      <c r="A23" s="71"/>
      <c r="B23" s="86">
        <f t="shared" si="2"/>
        <v>10</v>
      </c>
      <c r="C23" s="217"/>
      <c r="D23" s="218"/>
      <c r="E23" s="219"/>
      <c r="F23" s="220"/>
      <c r="G23" s="221"/>
      <c r="H23" s="222"/>
      <c r="I23" s="222"/>
      <c r="J23" s="222"/>
      <c r="K23" s="223"/>
      <c r="L23" s="224"/>
      <c r="M23" s="225"/>
      <c r="N23" s="225"/>
      <c r="O23" s="22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27">
        <f t="shared" si="3"/>
        <v>0</v>
      </c>
      <c r="AV23" s="228"/>
      <c r="AW23" s="229">
        <f t="shared" si="1"/>
        <v>0</v>
      </c>
      <c r="AX23" s="230"/>
      <c r="AY23" s="197"/>
      <c r="AZ23" s="198"/>
      <c r="BA23" s="198"/>
      <c r="BB23" s="198"/>
      <c r="BC23" s="198"/>
      <c r="BD23" s="199"/>
    </row>
    <row r="24" spans="1:56" ht="39.950000000000003" customHeight="1" x14ac:dyDescent="0.4">
      <c r="A24" s="71"/>
      <c r="B24" s="86">
        <f t="shared" si="2"/>
        <v>11</v>
      </c>
      <c r="C24" s="217"/>
      <c r="D24" s="218"/>
      <c r="E24" s="219"/>
      <c r="F24" s="220"/>
      <c r="G24" s="221"/>
      <c r="H24" s="222"/>
      <c r="I24" s="222"/>
      <c r="J24" s="222"/>
      <c r="K24" s="223"/>
      <c r="L24" s="224"/>
      <c r="M24" s="225"/>
      <c r="N24" s="225"/>
      <c r="O24" s="22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27">
        <f t="shared" si="3"/>
        <v>0</v>
      </c>
      <c r="AV24" s="228"/>
      <c r="AW24" s="229">
        <f t="shared" si="1"/>
        <v>0</v>
      </c>
      <c r="AX24" s="230"/>
      <c r="AY24" s="197"/>
      <c r="AZ24" s="198"/>
      <c r="BA24" s="198"/>
      <c r="BB24" s="198"/>
      <c r="BC24" s="198"/>
      <c r="BD24" s="199"/>
    </row>
    <row r="25" spans="1:56" ht="39.950000000000003" customHeight="1" x14ac:dyDescent="0.4">
      <c r="A25" s="71"/>
      <c r="B25" s="86">
        <f t="shared" si="2"/>
        <v>12</v>
      </c>
      <c r="C25" s="217"/>
      <c r="D25" s="218"/>
      <c r="E25" s="219"/>
      <c r="F25" s="220"/>
      <c r="G25" s="221"/>
      <c r="H25" s="222"/>
      <c r="I25" s="222"/>
      <c r="J25" s="222"/>
      <c r="K25" s="223"/>
      <c r="L25" s="224"/>
      <c r="M25" s="225"/>
      <c r="N25" s="225"/>
      <c r="O25" s="22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27">
        <f t="shared" si="3"/>
        <v>0</v>
      </c>
      <c r="AV25" s="228"/>
      <c r="AW25" s="229">
        <f t="shared" si="1"/>
        <v>0</v>
      </c>
      <c r="AX25" s="230"/>
      <c r="AY25" s="197"/>
      <c r="AZ25" s="198"/>
      <c r="BA25" s="198"/>
      <c r="BB25" s="198"/>
      <c r="BC25" s="198"/>
      <c r="BD25" s="199"/>
    </row>
    <row r="26" spans="1:56" ht="39.950000000000003" customHeight="1" x14ac:dyDescent="0.4">
      <c r="A26" s="71"/>
      <c r="B26" s="86">
        <f t="shared" si="2"/>
        <v>13</v>
      </c>
      <c r="C26" s="217"/>
      <c r="D26" s="218"/>
      <c r="E26" s="219"/>
      <c r="F26" s="220"/>
      <c r="G26" s="221"/>
      <c r="H26" s="222"/>
      <c r="I26" s="222"/>
      <c r="J26" s="222"/>
      <c r="K26" s="223"/>
      <c r="L26" s="224"/>
      <c r="M26" s="225"/>
      <c r="N26" s="225"/>
      <c r="O26" s="22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27">
        <f t="shared" si="3"/>
        <v>0</v>
      </c>
      <c r="AV26" s="228"/>
      <c r="AW26" s="229">
        <f t="shared" si="1"/>
        <v>0</v>
      </c>
      <c r="AX26" s="230"/>
      <c r="AY26" s="197"/>
      <c r="AZ26" s="198"/>
      <c r="BA26" s="198"/>
      <c r="BB26" s="198"/>
      <c r="BC26" s="198"/>
      <c r="BD26" s="199"/>
    </row>
    <row r="27" spans="1:56" ht="39.950000000000003" customHeight="1" x14ac:dyDescent="0.4">
      <c r="A27" s="71"/>
      <c r="B27" s="86">
        <f t="shared" si="2"/>
        <v>14</v>
      </c>
      <c r="C27" s="217"/>
      <c r="D27" s="218"/>
      <c r="E27" s="219"/>
      <c r="F27" s="220"/>
      <c r="G27" s="221"/>
      <c r="H27" s="222"/>
      <c r="I27" s="222"/>
      <c r="J27" s="222"/>
      <c r="K27" s="223"/>
      <c r="L27" s="224"/>
      <c r="M27" s="225"/>
      <c r="N27" s="225"/>
      <c r="O27" s="22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27">
        <f t="shared" si="3"/>
        <v>0</v>
      </c>
      <c r="AV27" s="228"/>
      <c r="AW27" s="229">
        <f t="shared" si="1"/>
        <v>0</v>
      </c>
      <c r="AX27" s="230"/>
      <c r="AY27" s="197"/>
      <c r="AZ27" s="198"/>
      <c r="BA27" s="198"/>
      <c r="BB27" s="198"/>
      <c r="BC27" s="198"/>
      <c r="BD27" s="199"/>
    </row>
    <row r="28" spans="1:56" ht="39.950000000000003" customHeight="1" x14ac:dyDescent="0.4">
      <c r="A28" s="71"/>
      <c r="B28" s="86">
        <f t="shared" si="2"/>
        <v>15</v>
      </c>
      <c r="C28" s="217"/>
      <c r="D28" s="218"/>
      <c r="E28" s="219"/>
      <c r="F28" s="220"/>
      <c r="G28" s="221"/>
      <c r="H28" s="222"/>
      <c r="I28" s="222"/>
      <c r="J28" s="222"/>
      <c r="K28" s="223"/>
      <c r="L28" s="224"/>
      <c r="M28" s="225"/>
      <c r="N28" s="225"/>
      <c r="O28" s="22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27">
        <f t="shared" si="3"/>
        <v>0</v>
      </c>
      <c r="AV28" s="228"/>
      <c r="AW28" s="229">
        <f t="shared" si="1"/>
        <v>0</v>
      </c>
      <c r="AX28" s="230"/>
      <c r="AY28" s="197"/>
      <c r="AZ28" s="198"/>
      <c r="BA28" s="198"/>
      <c r="BB28" s="198"/>
      <c r="BC28" s="198"/>
      <c r="BD28" s="199"/>
    </row>
    <row r="29" spans="1:56" ht="39.950000000000003" customHeight="1" x14ac:dyDescent="0.4">
      <c r="A29" s="71"/>
      <c r="B29" s="86">
        <f t="shared" si="2"/>
        <v>16</v>
      </c>
      <c r="C29" s="217"/>
      <c r="D29" s="218"/>
      <c r="E29" s="219"/>
      <c r="F29" s="220"/>
      <c r="G29" s="221"/>
      <c r="H29" s="222"/>
      <c r="I29" s="222"/>
      <c r="J29" s="222"/>
      <c r="K29" s="223"/>
      <c r="L29" s="224"/>
      <c r="M29" s="225"/>
      <c r="N29" s="225"/>
      <c r="O29" s="22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27">
        <f t="shared" si="3"/>
        <v>0</v>
      </c>
      <c r="AV29" s="228"/>
      <c r="AW29" s="229">
        <f t="shared" si="1"/>
        <v>0</v>
      </c>
      <c r="AX29" s="230"/>
      <c r="AY29" s="197"/>
      <c r="AZ29" s="198"/>
      <c r="BA29" s="198"/>
      <c r="BB29" s="198"/>
      <c r="BC29" s="198"/>
      <c r="BD29" s="199"/>
    </row>
    <row r="30" spans="1:56" ht="39.950000000000003" customHeight="1" x14ac:dyDescent="0.4">
      <c r="A30" s="71"/>
      <c r="B30" s="86">
        <f t="shared" si="2"/>
        <v>17</v>
      </c>
      <c r="C30" s="217"/>
      <c r="D30" s="218"/>
      <c r="E30" s="219"/>
      <c r="F30" s="220"/>
      <c r="G30" s="221"/>
      <c r="H30" s="222"/>
      <c r="I30" s="222"/>
      <c r="J30" s="222"/>
      <c r="K30" s="223"/>
      <c r="L30" s="224"/>
      <c r="M30" s="225"/>
      <c r="N30" s="225"/>
      <c r="O30" s="226"/>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27">
        <f t="shared" si="3"/>
        <v>0</v>
      </c>
      <c r="AV30" s="228"/>
      <c r="AW30" s="229">
        <f t="shared" si="1"/>
        <v>0</v>
      </c>
      <c r="AX30" s="230"/>
      <c r="AY30" s="197"/>
      <c r="AZ30" s="198"/>
      <c r="BA30" s="198"/>
      <c r="BB30" s="198"/>
      <c r="BC30" s="198"/>
      <c r="BD30" s="199"/>
    </row>
    <row r="31" spans="1:56" ht="39.950000000000003" customHeight="1" thickBot="1" x14ac:dyDescent="0.45">
      <c r="A31" s="71"/>
      <c r="B31" s="87">
        <f t="shared" si="2"/>
        <v>18</v>
      </c>
      <c r="C31" s="200"/>
      <c r="D31" s="201"/>
      <c r="E31" s="202"/>
      <c r="F31" s="203"/>
      <c r="G31" s="204"/>
      <c r="H31" s="205"/>
      <c r="I31" s="205"/>
      <c r="J31" s="205"/>
      <c r="K31" s="206"/>
      <c r="L31" s="207"/>
      <c r="M31" s="208"/>
      <c r="N31" s="208"/>
      <c r="O31" s="209"/>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10">
        <f t="shared" si="3"/>
        <v>0</v>
      </c>
      <c r="AV31" s="211"/>
      <c r="AW31" s="212">
        <f t="shared" si="1"/>
        <v>0</v>
      </c>
      <c r="AX31" s="213"/>
      <c r="AY31" s="214"/>
      <c r="AZ31" s="215"/>
      <c r="BA31" s="215"/>
      <c r="BB31" s="215"/>
      <c r="BC31" s="215"/>
      <c r="BD31" s="216"/>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127</v>
      </c>
      <c r="C33" s="98"/>
      <c r="D33" s="98"/>
      <c r="E33" s="98"/>
      <c r="F33" s="98"/>
      <c r="G33" s="98"/>
      <c r="H33" s="98"/>
      <c r="I33" s="98"/>
      <c r="J33" s="98"/>
      <c r="K33" s="98"/>
      <c r="L33" s="99"/>
      <c r="M33" s="98"/>
      <c r="N33" s="98"/>
      <c r="O33" s="98"/>
      <c r="P33" s="98"/>
      <c r="Q33" s="98"/>
      <c r="R33" s="98"/>
      <c r="S33" s="98"/>
      <c r="T33" s="98" t="s">
        <v>69</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95" t="s">
        <v>35</v>
      </c>
      <c r="D34" s="195"/>
      <c r="E34" s="195" t="s">
        <v>36</v>
      </c>
      <c r="F34" s="195"/>
      <c r="G34" s="195"/>
      <c r="H34" s="195"/>
      <c r="I34" s="98"/>
      <c r="J34" s="196" t="s">
        <v>39</v>
      </c>
      <c r="K34" s="196"/>
      <c r="L34" s="196"/>
      <c r="M34" s="196"/>
      <c r="N34" s="67"/>
      <c r="O34" s="67"/>
      <c r="P34" s="96" t="s">
        <v>47</v>
      </c>
      <c r="Q34" s="96"/>
      <c r="R34" s="98"/>
      <c r="S34" s="98"/>
      <c r="T34" s="170" t="s">
        <v>7</v>
      </c>
      <c r="U34" s="172"/>
      <c r="V34" s="170" t="s">
        <v>8</v>
      </c>
      <c r="W34" s="171"/>
      <c r="X34" s="171"/>
      <c r="Y34" s="172"/>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69"/>
      <c r="D35" s="169"/>
      <c r="E35" s="169" t="s">
        <v>37</v>
      </c>
      <c r="F35" s="169"/>
      <c r="G35" s="169" t="s">
        <v>38</v>
      </c>
      <c r="H35" s="169"/>
      <c r="I35" s="98"/>
      <c r="J35" s="169" t="s">
        <v>37</v>
      </c>
      <c r="K35" s="169"/>
      <c r="L35" s="169" t="s">
        <v>38</v>
      </c>
      <c r="M35" s="169"/>
      <c r="N35" s="67"/>
      <c r="O35" s="67"/>
      <c r="P35" s="96" t="s">
        <v>44</v>
      </c>
      <c r="Q35" s="96"/>
      <c r="R35" s="98"/>
      <c r="S35" s="98"/>
      <c r="T35" s="170" t="s">
        <v>3</v>
      </c>
      <c r="U35" s="172"/>
      <c r="V35" s="170" t="s">
        <v>50</v>
      </c>
      <c r="W35" s="171"/>
      <c r="X35" s="171"/>
      <c r="Y35" s="172"/>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70" t="s">
        <v>3</v>
      </c>
      <c r="D36" s="172"/>
      <c r="E36" s="187">
        <f>SUMIFS($AU$14:$AV$31,$C$14:$D$31,"介護支援専門員",$E$14:$F$31,"A")</f>
        <v>0</v>
      </c>
      <c r="F36" s="188"/>
      <c r="G36" s="189">
        <f>SUMIFS($AW$14:$AX$31,$C$14:$D$31,"介護支援専門員",$E$14:$F$31,"A")</f>
        <v>0</v>
      </c>
      <c r="H36" s="190"/>
      <c r="I36" s="112"/>
      <c r="J36" s="191">
        <v>0</v>
      </c>
      <c r="K36" s="192"/>
      <c r="L36" s="191">
        <v>0</v>
      </c>
      <c r="M36" s="192"/>
      <c r="N36" s="111"/>
      <c r="O36" s="111"/>
      <c r="P36" s="191">
        <v>3</v>
      </c>
      <c r="Q36" s="192"/>
      <c r="R36" s="98"/>
      <c r="S36" s="98"/>
      <c r="T36" s="170" t="s">
        <v>4</v>
      </c>
      <c r="U36" s="172"/>
      <c r="V36" s="170" t="s">
        <v>51</v>
      </c>
      <c r="W36" s="171"/>
      <c r="X36" s="171"/>
      <c r="Y36" s="172"/>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70" t="s">
        <v>4</v>
      </c>
      <c r="D37" s="172"/>
      <c r="E37" s="187">
        <f>SUMIFS($AU$14:$AV$31,$C$14:$D$31,"介護支援専門員",$E$14:$F$31,"B")</f>
        <v>560</v>
      </c>
      <c r="F37" s="188"/>
      <c r="G37" s="189">
        <f>SUMIFS($AW$14:$AX$31,$C$14:$D$31,"介護支援専門員",$E$14:$F$31,"B")</f>
        <v>140</v>
      </c>
      <c r="H37" s="190"/>
      <c r="I37" s="112"/>
      <c r="J37" s="191">
        <v>0</v>
      </c>
      <c r="K37" s="192"/>
      <c r="L37" s="191">
        <v>0</v>
      </c>
      <c r="M37" s="192"/>
      <c r="N37" s="111"/>
      <c r="O37" s="111"/>
      <c r="P37" s="191">
        <v>0</v>
      </c>
      <c r="Q37" s="192"/>
      <c r="R37" s="98"/>
      <c r="S37" s="98"/>
      <c r="T37" s="170" t="s">
        <v>5</v>
      </c>
      <c r="U37" s="172"/>
      <c r="V37" s="170" t="s">
        <v>52</v>
      </c>
      <c r="W37" s="171"/>
      <c r="X37" s="171"/>
      <c r="Y37" s="172"/>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70" t="s">
        <v>5</v>
      </c>
      <c r="D38" s="172"/>
      <c r="E38" s="187">
        <f>SUMIFS($AU$14:$AV$31,$C$14:$D$31,"介護支援専門員",$E$14:$F$31,"C")</f>
        <v>0</v>
      </c>
      <c r="F38" s="188"/>
      <c r="G38" s="189">
        <f>SUMIFS($AW$14:$AX$31,$C$14:$D$31,"介護支援専門員",$E$14:$F$31,"C")</f>
        <v>0</v>
      </c>
      <c r="H38" s="190"/>
      <c r="I38" s="112"/>
      <c r="J38" s="191">
        <v>80</v>
      </c>
      <c r="K38" s="192"/>
      <c r="L38" s="193">
        <v>20</v>
      </c>
      <c r="M38" s="194"/>
      <c r="N38" s="111"/>
      <c r="O38" s="111"/>
      <c r="P38" s="187" t="s">
        <v>30</v>
      </c>
      <c r="Q38" s="188"/>
      <c r="R38" s="98"/>
      <c r="S38" s="98"/>
      <c r="T38" s="170" t="s">
        <v>6</v>
      </c>
      <c r="U38" s="172"/>
      <c r="V38" s="170" t="s">
        <v>68</v>
      </c>
      <c r="W38" s="171"/>
      <c r="X38" s="171"/>
      <c r="Y38" s="172"/>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70" t="s">
        <v>6</v>
      </c>
      <c r="D39" s="172"/>
      <c r="E39" s="187">
        <f>SUMIFS($AU$14:$AV$31,$C$14:$D$31,"介護支援専門員",$E$14:$F$31,"D")</f>
        <v>0</v>
      </c>
      <c r="F39" s="188"/>
      <c r="G39" s="189">
        <f>SUMIFS($AW$14:$AX$31,$C$14:$D$31,"介護支援専門員",$E$14:$F$31,"D")</f>
        <v>0</v>
      </c>
      <c r="H39" s="190"/>
      <c r="I39" s="112"/>
      <c r="J39" s="191">
        <v>0</v>
      </c>
      <c r="K39" s="192"/>
      <c r="L39" s="193">
        <v>0</v>
      </c>
      <c r="M39" s="194"/>
      <c r="N39" s="111"/>
      <c r="O39" s="111"/>
      <c r="P39" s="187" t="s">
        <v>30</v>
      </c>
      <c r="Q39" s="188"/>
      <c r="R39" s="98"/>
      <c r="S39" s="98"/>
      <c r="T39" s="98"/>
      <c r="U39" s="184"/>
      <c r="V39" s="184"/>
      <c r="W39" s="185"/>
      <c r="X39" s="185"/>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70" t="s">
        <v>27</v>
      </c>
      <c r="D40" s="172"/>
      <c r="E40" s="187">
        <f>SUM(E36:F39)</f>
        <v>560</v>
      </c>
      <c r="F40" s="188"/>
      <c r="G40" s="189">
        <f>SUM(G36:H39)</f>
        <v>140</v>
      </c>
      <c r="H40" s="190"/>
      <c r="I40" s="112"/>
      <c r="J40" s="187">
        <f>SUM(J36:K39)</f>
        <v>80</v>
      </c>
      <c r="K40" s="188"/>
      <c r="L40" s="187">
        <f>SUM(L36:M39)</f>
        <v>20</v>
      </c>
      <c r="M40" s="188"/>
      <c r="N40" s="111"/>
      <c r="O40" s="111"/>
      <c r="P40" s="187">
        <f>SUM(P36:Q37)</f>
        <v>3</v>
      </c>
      <c r="Q40" s="188"/>
      <c r="R40" s="98"/>
      <c r="S40" s="98"/>
      <c r="T40" s="98"/>
      <c r="U40" s="184"/>
      <c r="V40" s="184"/>
      <c r="W40" s="185"/>
      <c r="X40" s="185"/>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87</v>
      </c>
      <c r="J42" s="179" t="s">
        <v>88</v>
      </c>
      <c r="K42" s="180"/>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69" t="s">
        <v>42</v>
      </c>
      <c r="N44" s="169"/>
      <c r="O44" s="169"/>
      <c r="P44" s="169"/>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81">
        <f>IF($J$42="週",L40,J40)</f>
        <v>20</v>
      </c>
      <c r="D45" s="182"/>
      <c r="E45" s="182"/>
      <c r="F45" s="183"/>
      <c r="G45" s="100" t="s">
        <v>28</v>
      </c>
      <c r="H45" s="170">
        <f>IF($J$42="週",$AV$5,$AZ$5)</f>
        <v>40</v>
      </c>
      <c r="I45" s="171"/>
      <c r="J45" s="171"/>
      <c r="K45" s="172"/>
      <c r="L45" s="100" t="s">
        <v>29</v>
      </c>
      <c r="M45" s="173">
        <f>ROUNDDOWN(C45/H45,1)</f>
        <v>0.5</v>
      </c>
      <c r="N45" s="174"/>
      <c r="O45" s="174"/>
      <c r="P45" s="175"/>
      <c r="Q45" s="98"/>
      <c r="R45" s="98"/>
      <c r="S45" s="98"/>
      <c r="T45" s="98"/>
      <c r="U45" s="186"/>
      <c r="V45" s="186"/>
      <c r="W45" s="186"/>
      <c r="X45" s="186"/>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70</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116</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69" t="s">
        <v>27</v>
      </c>
      <c r="N49" s="169"/>
      <c r="O49" s="169"/>
      <c r="P49" s="169"/>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70">
        <f>P40</f>
        <v>3</v>
      </c>
      <c r="D50" s="171"/>
      <c r="E50" s="171"/>
      <c r="F50" s="172"/>
      <c r="G50" s="100" t="s">
        <v>79</v>
      </c>
      <c r="H50" s="173">
        <f>M45</f>
        <v>0.5</v>
      </c>
      <c r="I50" s="174"/>
      <c r="J50" s="174"/>
      <c r="K50" s="175"/>
      <c r="L50" s="100" t="s">
        <v>29</v>
      </c>
      <c r="M50" s="176">
        <f>ROUNDDOWN(C50+H50,1)</f>
        <v>3.5</v>
      </c>
      <c r="N50" s="177"/>
      <c r="O50" s="177"/>
      <c r="P50" s="17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12" priority="4">
      <formula>INDIRECT(ADDRESS(ROW(),COLUMN()))=TRUNC(INDIRECT(ADDRESS(ROW(),COLUMN())))</formula>
    </cfRule>
  </conditionalFormatting>
  <conditionalFormatting sqref="E36:Q40">
    <cfRule type="expression" dxfId="11" priority="2">
      <formula>INDIRECT(ADDRESS(ROW(),COLUMN()))=TRUNC(INDIRECT(ADDRESS(ROW(),COLUMN())))</formula>
    </cfRule>
  </conditionalFormatting>
  <conditionalFormatting sqref="C45:F45">
    <cfRule type="expression" dxfId="10"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D3D64-9CD5-4ED0-B5FA-404A189E2CC9}">
  <sheetPr>
    <pageSetUpPr fitToPage="1"/>
  </sheetPr>
  <dimension ref="A1:BF57"/>
  <sheetViews>
    <sheetView showGridLines="0" view="pageBreakPreview" zoomScale="55" zoomScaleNormal="55" zoomScaleSheetLayoutView="55" workbookViewId="0">
      <selection activeCell="AM1" sqref="AM1:BA1"/>
    </sheetView>
  </sheetViews>
  <sheetFormatPr defaultColWidth="4.5" defaultRowHeight="20.25" customHeight="1" x14ac:dyDescent="0.4"/>
  <cols>
    <col min="1" max="1" width="1.375" style="34" customWidth="1"/>
    <col min="2" max="2" width="5.625" style="34" customWidth="1"/>
    <col min="3" max="4" width="7.25" style="34" customWidth="1"/>
    <col min="5" max="56" width="5.625" style="34" customWidth="1"/>
    <col min="57" max="16384" width="4.5" style="34"/>
  </cols>
  <sheetData>
    <row r="1" spans="1:57" s="33" customFormat="1" ht="20.25" customHeight="1" x14ac:dyDescent="0.4">
      <c r="A1" s="36"/>
      <c r="B1" s="36"/>
      <c r="C1" s="37" t="s">
        <v>141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84" t="s">
        <v>155</v>
      </c>
      <c r="AN1" s="284"/>
      <c r="AO1" s="284"/>
      <c r="AP1" s="284"/>
      <c r="AQ1" s="284"/>
      <c r="AR1" s="284"/>
      <c r="AS1" s="284"/>
      <c r="AT1" s="284"/>
      <c r="AU1" s="284"/>
      <c r="AV1" s="284"/>
      <c r="AW1" s="284"/>
      <c r="AX1" s="284"/>
      <c r="AY1" s="284"/>
      <c r="AZ1" s="284"/>
      <c r="BA1" s="28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85">
        <v>6</v>
      </c>
      <c r="V2" s="285"/>
      <c r="W2" s="39" t="s">
        <v>16</v>
      </c>
      <c r="X2" s="286">
        <f>IF(U2=0,"",YEAR(DATE(2018+U2,1,1)))</f>
        <v>2024</v>
      </c>
      <c r="Y2" s="286"/>
      <c r="Z2" s="41" t="s">
        <v>20</v>
      </c>
      <c r="AA2" s="41" t="s">
        <v>21</v>
      </c>
      <c r="AB2" s="285">
        <v>4</v>
      </c>
      <c r="AC2" s="285"/>
      <c r="AD2" s="41" t="s">
        <v>22</v>
      </c>
      <c r="AE2" s="41"/>
      <c r="AF2" s="41"/>
      <c r="AG2" s="41"/>
      <c r="AH2" s="41"/>
      <c r="AI2" s="41"/>
      <c r="AJ2" s="40"/>
      <c r="AK2" s="39" t="s">
        <v>17</v>
      </c>
      <c r="AL2" s="39" t="s">
        <v>16</v>
      </c>
      <c r="AM2" s="285" t="s">
        <v>182</v>
      </c>
      <c r="AN2" s="285"/>
      <c r="AO2" s="285"/>
      <c r="AP2" s="285"/>
      <c r="AQ2" s="285"/>
      <c r="AR2" s="285"/>
      <c r="AS2" s="285"/>
      <c r="AT2" s="285"/>
      <c r="AU2" s="285"/>
      <c r="AV2" s="285"/>
      <c r="AW2" s="285"/>
      <c r="AX2" s="285"/>
      <c r="AY2" s="285"/>
      <c r="AZ2" s="285"/>
      <c r="BA2" s="28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159"/>
      <c r="AN3" s="159"/>
      <c r="AO3" s="159"/>
      <c r="AP3" s="159"/>
      <c r="AQ3" s="159"/>
      <c r="AR3" s="159"/>
      <c r="AS3" s="159"/>
      <c r="AT3" s="159"/>
      <c r="AU3" s="159"/>
      <c r="AV3" s="159"/>
      <c r="AW3" s="159"/>
      <c r="AX3" s="159"/>
      <c r="AY3" s="48" t="s">
        <v>71</v>
      </c>
      <c r="AZ3" s="287" t="s">
        <v>97</v>
      </c>
      <c r="BA3" s="287"/>
      <c r="BB3" s="287"/>
      <c r="BC3" s="28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159"/>
      <c r="AN4" s="159"/>
      <c r="AO4" s="159"/>
      <c r="AP4" s="159"/>
      <c r="AQ4" s="159"/>
      <c r="AR4" s="159"/>
      <c r="AS4" s="159"/>
      <c r="AT4" s="159"/>
      <c r="AU4" s="159"/>
      <c r="AV4" s="159"/>
      <c r="AW4" s="159"/>
      <c r="AX4" s="159"/>
      <c r="AY4" s="48" t="s">
        <v>91</v>
      </c>
      <c r="AZ4" s="287" t="s">
        <v>92</v>
      </c>
      <c r="BA4" s="287"/>
      <c r="BB4" s="287"/>
      <c r="BC4" s="28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78">
        <v>40</v>
      </c>
      <c r="AW5" s="279"/>
      <c r="AX5" s="61" t="s">
        <v>23</v>
      </c>
      <c r="AY5" s="60"/>
      <c r="AZ5" s="280">
        <v>160</v>
      </c>
      <c r="BA5" s="281"/>
      <c r="BB5" s="61" t="s">
        <v>82</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119</v>
      </c>
      <c r="AR6" s="60"/>
      <c r="AS6" s="155"/>
      <c r="AT6" s="155"/>
      <c r="AU6" s="155"/>
      <c r="AV6" s="60"/>
      <c r="AW6" s="60"/>
      <c r="AX6" s="156"/>
      <c r="AY6" s="60"/>
      <c r="AZ6" s="278">
        <v>100</v>
      </c>
      <c r="BA6" s="279"/>
      <c r="BB6" s="157" t="s">
        <v>118</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82">
        <f>DAY(EOMONTH(DATE(X2,AB2,1),0))</f>
        <v>30</v>
      </c>
      <c r="BA7" s="28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261" t="s">
        <v>26</v>
      </c>
      <c r="C9" s="264" t="s">
        <v>120</v>
      </c>
      <c r="D9" s="265"/>
      <c r="E9" s="270" t="s">
        <v>121</v>
      </c>
      <c r="F9" s="265"/>
      <c r="G9" s="270" t="s">
        <v>122</v>
      </c>
      <c r="H9" s="264"/>
      <c r="I9" s="264"/>
      <c r="J9" s="264"/>
      <c r="K9" s="265"/>
      <c r="L9" s="270" t="s">
        <v>123</v>
      </c>
      <c r="M9" s="264"/>
      <c r="N9" s="264"/>
      <c r="O9" s="273"/>
      <c r="P9" s="276" t="s">
        <v>124</v>
      </c>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c r="AP9" s="277"/>
      <c r="AQ9" s="277"/>
      <c r="AR9" s="277"/>
      <c r="AS9" s="277"/>
      <c r="AT9" s="277"/>
      <c r="AU9" s="248" t="str">
        <f>IF(AZ3="４週","(10)1～4週目の勤務時間数合計","(10)1か月の勤務時間数合計")</f>
        <v>(10)1～4週目の勤務時間数合計</v>
      </c>
      <c r="AV9" s="249"/>
      <c r="AW9" s="248" t="s">
        <v>125</v>
      </c>
      <c r="AX9" s="249"/>
      <c r="AY9" s="256" t="s">
        <v>126</v>
      </c>
      <c r="AZ9" s="256"/>
      <c r="BA9" s="256"/>
      <c r="BB9" s="256"/>
      <c r="BC9" s="256"/>
      <c r="BD9" s="256"/>
    </row>
    <row r="10" spans="1:57" ht="20.25" customHeight="1" thickBot="1" x14ac:dyDescent="0.45">
      <c r="A10" s="71"/>
      <c r="B10" s="262"/>
      <c r="C10" s="266"/>
      <c r="D10" s="267"/>
      <c r="E10" s="271"/>
      <c r="F10" s="267"/>
      <c r="G10" s="271"/>
      <c r="H10" s="266"/>
      <c r="I10" s="266"/>
      <c r="J10" s="266"/>
      <c r="K10" s="267"/>
      <c r="L10" s="271"/>
      <c r="M10" s="266"/>
      <c r="N10" s="266"/>
      <c r="O10" s="274"/>
      <c r="P10" s="258" t="s">
        <v>10</v>
      </c>
      <c r="Q10" s="259"/>
      <c r="R10" s="259"/>
      <c r="S10" s="259"/>
      <c r="T10" s="259"/>
      <c r="U10" s="259"/>
      <c r="V10" s="260"/>
      <c r="W10" s="258" t="s">
        <v>11</v>
      </c>
      <c r="X10" s="259"/>
      <c r="Y10" s="259"/>
      <c r="Z10" s="259"/>
      <c r="AA10" s="259"/>
      <c r="AB10" s="259"/>
      <c r="AC10" s="260"/>
      <c r="AD10" s="258" t="s">
        <v>12</v>
      </c>
      <c r="AE10" s="259"/>
      <c r="AF10" s="259"/>
      <c r="AG10" s="259"/>
      <c r="AH10" s="259"/>
      <c r="AI10" s="259"/>
      <c r="AJ10" s="260"/>
      <c r="AK10" s="258" t="s">
        <v>13</v>
      </c>
      <c r="AL10" s="259"/>
      <c r="AM10" s="259"/>
      <c r="AN10" s="259"/>
      <c r="AO10" s="259"/>
      <c r="AP10" s="259"/>
      <c r="AQ10" s="260"/>
      <c r="AR10" s="258" t="s">
        <v>14</v>
      </c>
      <c r="AS10" s="259"/>
      <c r="AT10" s="260"/>
      <c r="AU10" s="250"/>
      <c r="AV10" s="251"/>
      <c r="AW10" s="250"/>
      <c r="AX10" s="251"/>
      <c r="AY10" s="256"/>
      <c r="AZ10" s="256"/>
      <c r="BA10" s="256"/>
      <c r="BB10" s="256"/>
      <c r="BC10" s="256"/>
      <c r="BD10" s="256"/>
    </row>
    <row r="11" spans="1:57" ht="20.25" customHeight="1" thickBot="1" x14ac:dyDescent="0.45">
      <c r="A11" s="71"/>
      <c r="B11" s="262"/>
      <c r="C11" s="266"/>
      <c r="D11" s="267"/>
      <c r="E11" s="271"/>
      <c r="F11" s="267"/>
      <c r="G11" s="271"/>
      <c r="H11" s="266"/>
      <c r="I11" s="266"/>
      <c r="J11" s="266"/>
      <c r="K11" s="267"/>
      <c r="L11" s="271"/>
      <c r="M11" s="266"/>
      <c r="N11" s="266"/>
      <c r="O11" s="27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50"/>
      <c r="AV11" s="251"/>
      <c r="AW11" s="250"/>
      <c r="AX11" s="251"/>
      <c r="AY11" s="256"/>
      <c r="AZ11" s="256"/>
      <c r="BA11" s="256"/>
      <c r="BB11" s="256"/>
      <c r="BC11" s="256"/>
      <c r="BD11" s="256"/>
    </row>
    <row r="12" spans="1:57" ht="20.25" hidden="1" customHeight="1" thickBot="1" x14ac:dyDescent="0.45">
      <c r="A12" s="71"/>
      <c r="B12" s="262"/>
      <c r="C12" s="266"/>
      <c r="D12" s="267"/>
      <c r="E12" s="271"/>
      <c r="F12" s="267"/>
      <c r="G12" s="271"/>
      <c r="H12" s="266"/>
      <c r="I12" s="266"/>
      <c r="J12" s="266"/>
      <c r="K12" s="267"/>
      <c r="L12" s="271"/>
      <c r="M12" s="266"/>
      <c r="N12" s="266"/>
      <c r="O12" s="27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52"/>
      <c r="AV12" s="253"/>
      <c r="AW12" s="252"/>
      <c r="AX12" s="253"/>
      <c r="AY12" s="257"/>
      <c r="AZ12" s="257"/>
      <c r="BA12" s="257"/>
      <c r="BB12" s="257"/>
      <c r="BC12" s="257"/>
      <c r="BD12" s="257"/>
    </row>
    <row r="13" spans="1:57" ht="20.25" customHeight="1" thickBot="1" x14ac:dyDescent="0.45">
      <c r="A13" s="71"/>
      <c r="B13" s="263"/>
      <c r="C13" s="268"/>
      <c r="D13" s="269"/>
      <c r="E13" s="272"/>
      <c r="F13" s="269"/>
      <c r="G13" s="272"/>
      <c r="H13" s="268"/>
      <c r="I13" s="268"/>
      <c r="J13" s="268"/>
      <c r="K13" s="269"/>
      <c r="L13" s="272"/>
      <c r="M13" s="268"/>
      <c r="N13" s="268"/>
      <c r="O13" s="27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54"/>
      <c r="AV13" s="255"/>
      <c r="AW13" s="254"/>
      <c r="AX13" s="255"/>
      <c r="AY13" s="257"/>
      <c r="AZ13" s="257"/>
      <c r="BA13" s="257"/>
      <c r="BB13" s="257"/>
      <c r="BC13" s="257"/>
      <c r="BD13" s="257"/>
    </row>
    <row r="14" spans="1:57" ht="39.950000000000003" customHeight="1" x14ac:dyDescent="0.4">
      <c r="A14" s="71"/>
      <c r="B14" s="85">
        <v>1</v>
      </c>
      <c r="C14" s="234" t="s">
        <v>183</v>
      </c>
      <c r="D14" s="235"/>
      <c r="E14" s="236" t="s">
        <v>169</v>
      </c>
      <c r="F14" s="237"/>
      <c r="G14" s="238" t="s">
        <v>103</v>
      </c>
      <c r="H14" s="239"/>
      <c r="I14" s="239"/>
      <c r="J14" s="239"/>
      <c r="K14" s="240"/>
      <c r="L14" s="241" t="s">
        <v>67</v>
      </c>
      <c r="M14" s="242"/>
      <c r="N14" s="242"/>
      <c r="O14" s="243"/>
      <c r="P14" s="131">
        <v>1</v>
      </c>
      <c r="Q14" s="132">
        <v>1</v>
      </c>
      <c r="R14" s="132"/>
      <c r="S14" s="132"/>
      <c r="T14" s="132">
        <v>1</v>
      </c>
      <c r="U14" s="132">
        <v>1</v>
      </c>
      <c r="V14" s="133">
        <v>1</v>
      </c>
      <c r="W14" s="131">
        <v>1</v>
      </c>
      <c r="X14" s="132">
        <v>1</v>
      </c>
      <c r="Y14" s="132"/>
      <c r="Z14" s="132"/>
      <c r="AA14" s="132">
        <v>1</v>
      </c>
      <c r="AB14" s="132">
        <v>1</v>
      </c>
      <c r="AC14" s="133">
        <v>1</v>
      </c>
      <c r="AD14" s="131">
        <v>1</v>
      </c>
      <c r="AE14" s="132">
        <v>1</v>
      </c>
      <c r="AF14" s="132"/>
      <c r="AG14" s="132"/>
      <c r="AH14" s="132">
        <v>1</v>
      </c>
      <c r="AI14" s="132">
        <v>1</v>
      </c>
      <c r="AJ14" s="133">
        <v>1</v>
      </c>
      <c r="AK14" s="131">
        <v>1</v>
      </c>
      <c r="AL14" s="132">
        <v>1</v>
      </c>
      <c r="AM14" s="132"/>
      <c r="AN14" s="132"/>
      <c r="AO14" s="132">
        <v>1</v>
      </c>
      <c r="AP14" s="132">
        <v>1</v>
      </c>
      <c r="AQ14" s="133">
        <v>1</v>
      </c>
      <c r="AR14" s="131"/>
      <c r="AS14" s="132"/>
      <c r="AT14" s="133"/>
      <c r="AU14" s="244">
        <f>IF($AZ$3="４週",SUM(P14:AQ14),IF($AZ$3="暦月",SUM(P14:AT14),""))</f>
        <v>20</v>
      </c>
      <c r="AV14" s="245"/>
      <c r="AW14" s="246">
        <f t="shared" ref="AW14:AW31" si="1">IF($AZ$3="４週",AU14/4,IF($AZ$3="暦月",AU14/($AZ$7/7),""))</f>
        <v>5</v>
      </c>
      <c r="AX14" s="247"/>
      <c r="AY14" s="231"/>
      <c r="AZ14" s="232"/>
      <c r="BA14" s="232"/>
      <c r="BB14" s="232"/>
      <c r="BC14" s="232"/>
      <c r="BD14" s="233"/>
    </row>
    <row r="15" spans="1:57" ht="39.950000000000003" customHeight="1" x14ac:dyDescent="0.4">
      <c r="A15" s="71"/>
      <c r="B15" s="86">
        <f t="shared" ref="B15:B31" si="2">B14+1</f>
        <v>2</v>
      </c>
      <c r="C15" s="217" t="s">
        <v>166</v>
      </c>
      <c r="D15" s="218"/>
      <c r="E15" s="219" t="s">
        <v>169</v>
      </c>
      <c r="F15" s="220"/>
      <c r="G15" s="221" t="s">
        <v>103</v>
      </c>
      <c r="H15" s="222"/>
      <c r="I15" s="222"/>
      <c r="J15" s="222"/>
      <c r="K15" s="223"/>
      <c r="L15" s="224" t="s">
        <v>67</v>
      </c>
      <c r="M15" s="225"/>
      <c r="N15" s="225"/>
      <c r="O15" s="226"/>
      <c r="P15" s="134">
        <v>7</v>
      </c>
      <c r="Q15" s="135">
        <v>7</v>
      </c>
      <c r="R15" s="135"/>
      <c r="S15" s="135"/>
      <c r="T15" s="135">
        <v>7</v>
      </c>
      <c r="U15" s="135">
        <v>7</v>
      </c>
      <c r="V15" s="136">
        <v>7</v>
      </c>
      <c r="W15" s="134">
        <v>7</v>
      </c>
      <c r="X15" s="135">
        <v>7</v>
      </c>
      <c r="Y15" s="135"/>
      <c r="Z15" s="135"/>
      <c r="AA15" s="135">
        <v>7</v>
      </c>
      <c r="AB15" s="135">
        <v>7</v>
      </c>
      <c r="AC15" s="136">
        <v>7</v>
      </c>
      <c r="AD15" s="134">
        <v>7</v>
      </c>
      <c r="AE15" s="135">
        <v>7</v>
      </c>
      <c r="AF15" s="135"/>
      <c r="AG15" s="135"/>
      <c r="AH15" s="135">
        <v>7</v>
      </c>
      <c r="AI15" s="135">
        <v>7</v>
      </c>
      <c r="AJ15" s="136">
        <v>7</v>
      </c>
      <c r="AK15" s="134">
        <v>7</v>
      </c>
      <c r="AL15" s="135">
        <v>7</v>
      </c>
      <c r="AM15" s="135"/>
      <c r="AN15" s="135"/>
      <c r="AO15" s="135">
        <v>7</v>
      </c>
      <c r="AP15" s="135">
        <v>7</v>
      </c>
      <c r="AQ15" s="136">
        <v>7</v>
      </c>
      <c r="AR15" s="134"/>
      <c r="AS15" s="135"/>
      <c r="AT15" s="136"/>
      <c r="AU15" s="227">
        <f>IF($AZ$3="４週",SUM(P15:AQ15),IF($AZ$3="暦月",SUM(P15:AT15),""))</f>
        <v>140</v>
      </c>
      <c r="AV15" s="228"/>
      <c r="AW15" s="229">
        <f t="shared" si="1"/>
        <v>35</v>
      </c>
      <c r="AX15" s="230"/>
      <c r="AY15" s="197"/>
      <c r="AZ15" s="198"/>
      <c r="BA15" s="198"/>
      <c r="BB15" s="198"/>
      <c r="BC15" s="198"/>
      <c r="BD15" s="199"/>
    </row>
    <row r="16" spans="1:57" ht="39.950000000000003" customHeight="1" x14ac:dyDescent="0.4">
      <c r="A16" s="71"/>
      <c r="B16" s="86">
        <f t="shared" si="2"/>
        <v>3</v>
      </c>
      <c r="C16" s="217" t="s">
        <v>166</v>
      </c>
      <c r="D16" s="218"/>
      <c r="E16" s="219" t="s">
        <v>169</v>
      </c>
      <c r="F16" s="220"/>
      <c r="G16" s="221" t="s">
        <v>171</v>
      </c>
      <c r="H16" s="222"/>
      <c r="I16" s="222"/>
      <c r="J16" s="222"/>
      <c r="K16" s="223"/>
      <c r="L16" s="224" t="s">
        <v>76</v>
      </c>
      <c r="M16" s="225"/>
      <c r="N16" s="225"/>
      <c r="O16" s="226"/>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27">
        <f>IF($AZ$3="４週",SUM(P16:AQ16),IF($AZ$3="暦月",SUM(P16:AT16),""))</f>
        <v>160</v>
      </c>
      <c r="AV16" s="228"/>
      <c r="AW16" s="229">
        <f t="shared" si="1"/>
        <v>40</v>
      </c>
      <c r="AX16" s="230"/>
      <c r="AY16" s="197"/>
      <c r="AZ16" s="198"/>
      <c r="BA16" s="198"/>
      <c r="BB16" s="198"/>
      <c r="BC16" s="198"/>
      <c r="BD16" s="199"/>
    </row>
    <row r="17" spans="1:56" ht="39.950000000000003" customHeight="1" x14ac:dyDescent="0.4">
      <c r="A17" s="71"/>
      <c r="B17" s="86">
        <f t="shared" si="2"/>
        <v>4</v>
      </c>
      <c r="C17" s="217" t="s">
        <v>166</v>
      </c>
      <c r="D17" s="218"/>
      <c r="E17" s="219" t="s">
        <v>169</v>
      </c>
      <c r="F17" s="220"/>
      <c r="G17" s="221" t="s">
        <v>110</v>
      </c>
      <c r="H17" s="222"/>
      <c r="I17" s="222"/>
      <c r="J17" s="222"/>
      <c r="K17" s="223"/>
      <c r="L17" s="224" t="s">
        <v>78</v>
      </c>
      <c r="M17" s="225"/>
      <c r="N17" s="225"/>
      <c r="O17" s="226"/>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27">
        <f>IF($AZ$3="４週",SUM(P17:AQ17),IF($AZ$3="暦月",SUM(P17:AT17),""))</f>
        <v>160</v>
      </c>
      <c r="AV17" s="228"/>
      <c r="AW17" s="229">
        <f t="shared" si="1"/>
        <v>40</v>
      </c>
      <c r="AX17" s="230"/>
      <c r="AY17" s="197"/>
      <c r="AZ17" s="198"/>
      <c r="BA17" s="198"/>
      <c r="BB17" s="198"/>
      <c r="BC17" s="198"/>
      <c r="BD17" s="199"/>
    </row>
    <row r="18" spans="1:56" ht="39.950000000000003" customHeight="1" x14ac:dyDescent="0.4">
      <c r="A18" s="71"/>
      <c r="B18" s="86">
        <f t="shared" si="2"/>
        <v>5</v>
      </c>
      <c r="C18" s="217" t="s">
        <v>170</v>
      </c>
      <c r="D18" s="218"/>
      <c r="E18" s="219" t="s">
        <v>115</v>
      </c>
      <c r="F18" s="220"/>
      <c r="G18" s="221" t="s">
        <v>111</v>
      </c>
      <c r="H18" s="222"/>
      <c r="I18" s="222"/>
      <c r="J18" s="222"/>
      <c r="K18" s="223"/>
      <c r="L18" s="224" t="s">
        <v>181</v>
      </c>
      <c r="M18" s="225"/>
      <c r="N18" s="225"/>
      <c r="O18" s="226"/>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27">
        <f t="shared" ref="AU18:AU31" si="3">IF($AZ$3="４週",SUM(P18:AQ18),IF($AZ$3="暦月",SUM(P18:AT18),""))</f>
        <v>80</v>
      </c>
      <c r="AV18" s="228"/>
      <c r="AW18" s="229">
        <f t="shared" si="1"/>
        <v>20</v>
      </c>
      <c r="AX18" s="230"/>
      <c r="AY18" s="197"/>
      <c r="AZ18" s="198"/>
      <c r="BA18" s="198"/>
      <c r="BB18" s="198"/>
      <c r="BC18" s="198"/>
      <c r="BD18" s="199"/>
    </row>
    <row r="19" spans="1:56" ht="39.950000000000003" customHeight="1" x14ac:dyDescent="0.4">
      <c r="A19" s="71"/>
      <c r="B19" s="86">
        <f t="shared" si="2"/>
        <v>6</v>
      </c>
      <c r="C19" s="217"/>
      <c r="D19" s="218"/>
      <c r="E19" s="219"/>
      <c r="F19" s="220"/>
      <c r="G19" s="221"/>
      <c r="H19" s="222"/>
      <c r="I19" s="222"/>
      <c r="J19" s="222"/>
      <c r="K19" s="223"/>
      <c r="L19" s="224"/>
      <c r="M19" s="225"/>
      <c r="N19" s="225"/>
      <c r="O19" s="22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27">
        <f t="shared" si="3"/>
        <v>0</v>
      </c>
      <c r="AV19" s="228"/>
      <c r="AW19" s="229">
        <f t="shared" si="1"/>
        <v>0</v>
      </c>
      <c r="AX19" s="230"/>
      <c r="AY19" s="197"/>
      <c r="AZ19" s="198"/>
      <c r="BA19" s="198"/>
      <c r="BB19" s="198"/>
      <c r="BC19" s="198"/>
      <c r="BD19" s="199"/>
    </row>
    <row r="20" spans="1:56" ht="39.950000000000003" customHeight="1" x14ac:dyDescent="0.4">
      <c r="A20" s="71"/>
      <c r="B20" s="86">
        <f t="shared" si="2"/>
        <v>7</v>
      </c>
      <c r="C20" s="217"/>
      <c r="D20" s="218"/>
      <c r="E20" s="219"/>
      <c r="F20" s="220"/>
      <c r="G20" s="221"/>
      <c r="H20" s="222"/>
      <c r="I20" s="222"/>
      <c r="J20" s="222"/>
      <c r="K20" s="223"/>
      <c r="L20" s="224"/>
      <c r="M20" s="225"/>
      <c r="N20" s="225"/>
      <c r="O20" s="22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27">
        <f>IF($AZ$3="４週",SUM(P20:AQ20),IF($AZ$3="暦月",SUM(P20:AT20),""))</f>
        <v>0</v>
      </c>
      <c r="AV20" s="228"/>
      <c r="AW20" s="229">
        <f t="shared" si="1"/>
        <v>0</v>
      </c>
      <c r="AX20" s="230"/>
      <c r="AY20" s="197"/>
      <c r="AZ20" s="198"/>
      <c r="BA20" s="198"/>
      <c r="BB20" s="198"/>
      <c r="BC20" s="198"/>
      <c r="BD20" s="199"/>
    </row>
    <row r="21" spans="1:56" ht="39.950000000000003" customHeight="1" x14ac:dyDescent="0.4">
      <c r="A21" s="71"/>
      <c r="B21" s="86">
        <f t="shared" si="2"/>
        <v>8</v>
      </c>
      <c r="C21" s="217"/>
      <c r="D21" s="218"/>
      <c r="E21" s="219"/>
      <c r="F21" s="220"/>
      <c r="G21" s="221"/>
      <c r="H21" s="222"/>
      <c r="I21" s="222"/>
      <c r="J21" s="222"/>
      <c r="K21" s="223"/>
      <c r="L21" s="224"/>
      <c r="M21" s="225"/>
      <c r="N21" s="225"/>
      <c r="O21" s="22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27">
        <f t="shared" si="3"/>
        <v>0</v>
      </c>
      <c r="AV21" s="228"/>
      <c r="AW21" s="229">
        <f t="shared" si="1"/>
        <v>0</v>
      </c>
      <c r="AX21" s="230"/>
      <c r="AY21" s="197"/>
      <c r="AZ21" s="198"/>
      <c r="BA21" s="198"/>
      <c r="BB21" s="198"/>
      <c r="BC21" s="198"/>
      <c r="BD21" s="199"/>
    </row>
    <row r="22" spans="1:56" ht="39.950000000000003" customHeight="1" x14ac:dyDescent="0.4">
      <c r="A22" s="71"/>
      <c r="B22" s="86">
        <f t="shared" si="2"/>
        <v>9</v>
      </c>
      <c r="C22" s="217"/>
      <c r="D22" s="218"/>
      <c r="E22" s="219"/>
      <c r="F22" s="220"/>
      <c r="G22" s="221"/>
      <c r="H22" s="222"/>
      <c r="I22" s="222"/>
      <c r="J22" s="222"/>
      <c r="K22" s="223"/>
      <c r="L22" s="224"/>
      <c r="M22" s="225"/>
      <c r="N22" s="225"/>
      <c r="O22" s="22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27">
        <f t="shared" si="3"/>
        <v>0</v>
      </c>
      <c r="AV22" s="228"/>
      <c r="AW22" s="229">
        <f t="shared" si="1"/>
        <v>0</v>
      </c>
      <c r="AX22" s="230"/>
      <c r="AY22" s="197"/>
      <c r="AZ22" s="198"/>
      <c r="BA22" s="198"/>
      <c r="BB22" s="198"/>
      <c r="BC22" s="198"/>
      <c r="BD22" s="199"/>
    </row>
    <row r="23" spans="1:56" ht="39.950000000000003" customHeight="1" x14ac:dyDescent="0.4">
      <c r="A23" s="71"/>
      <c r="B23" s="86">
        <f t="shared" si="2"/>
        <v>10</v>
      </c>
      <c r="C23" s="217"/>
      <c r="D23" s="218"/>
      <c r="E23" s="219"/>
      <c r="F23" s="220"/>
      <c r="G23" s="221"/>
      <c r="H23" s="222"/>
      <c r="I23" s="222"/>
      <c r="J23" s="222"/>
      <c r="K23" s="223"/>
      <c r="L23" s="224"/>
      <c r="M23" s="225"/>
      <c r="N23" s="225"/>
      <c r="O23" s="22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27">
        <f t="shared" si="3"/>
        <v>0</v>
      </c>
      <c r="AV23" s="228"/>
      <c r="AW23" s="229">
        <f t="shared" si="1"/>
        <v>0</v>
      </c>
      <c r="AX23" s="230"/>
      <c r="AY23" s="197"/>
      <c r="AZ23" s="198"/>
      <c r="BA23" s="198"/>
      <c r="BB23" s="198"/>
      <c r="BC23" s="198"/>
      <c r="BD23" s="199"/>
    </row>
    <row r="24" spans="1:56" ht="39.950000000000003" customHeight="1" x14ac:dyDescent="0.4">
      <c r="A24" s="71"/>
      <c r="B24" s="86">
        <f t="shared" si="2"/>
        <v>11</v>
      </c>
      <c r="C24" s="217"/>
      <c r="D24" s="218"/>
      <c r="E24" s="219"/>
      <c r="F24" s="220"/>
      <c r="G24" s="221"/>
      <c r="H24" s="222"/>
      <c r="I24" s="222"/>
      <c r="J24" s="222"/>
      <c r="K24" s="223"/>
      <c r="L24" s="224"/>
      <c r="M24" s="225"/>
      <c r="N24" s="225"/>
      <c r="O24" s="22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27">
        <f t="shared" si="3"/>
        <v>0</v>
      </c>
      <c r="AV24" s="228"/>
      <c r="AW24" s="229">
        <f t="shared" si="1"/>
        <v>0</v>
      </c>
      <c r="AX24" s="230"/>
      <c r="AY24" s="197"/>
      <c r="AZ24" s="198"/>
      <c r="BA24" s="198"/>
      <c r="BB24" s="198"/>
      <c r="BC24" s="198"/>
      <c r="BD24" s="199"/>
    </row>
    <row r="25" spans="1:56" ht="39.950000000000003" customHeight="1" x14ac:dyDescent="0.4">
      <c r="A25" s="71"/>
      <c r="B25" s="86">
        <f t="shared" si="2"/>
        <v>12</v>
      </c>
      <c r="C25" s="217"/>
      <c r="D25" s="218"/>
      <c r="E25" s="219"/>
      <c r="F25" s="220"/>
      <c r="G25" s="221"/>
      <c r="H25" s="222"/>
      <c r="I25" s="222"/>
      <c r="J25" s="222"/>
      <c r="K25" s="223"/>
      <c r="L25" s="224"/>
      <c r="M25" s="225"/>
      <c r="N25" s="225"/>
      <c r="O25" s="22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27">
        <f t="shared" si="3"/>
        <v>0</v>
      </c>
      <c r="AV25" s="228"/>
      <c r="AW25" s="229">
        <f t="shared" si="1"/>
        <v>0</v>
      </c>
      <c r="AX25" s="230"/>
      <c r="AY25" s="197"/>
      <c r="AZ25" s="198"/>
      <c r="BA25" s="198"/>
      <c r="BB25" s="198"/>
      <c r="BC25" s="198"/>
      <c r="BD25" s="199"/>
    </row>
    <row r="26" spans="1:56" ht="39.950000000000003" customHeight="1" x14ac:dyDescent="0.4">
      <c r="A26" s="71"/>
      <c r="B26" s="86">
        <f t="shared" si="2"/>
        <v>13</v>
      </c>
      <c r="C26" s="217"/>
      <c r="D26" s="218"/>
      <c r="E26" s="219"/>
      <c r="F26" s="220"/>
      <c r="G26" s="221"/>
      <c r="H26" s="222"/>
      <c r="I26" s="222"/>
      <c r="J26" s="222"/>
      <c r="K26" s="223"/>
      <c r="L26" s="224"/>
      <c r="M26" s="225"/>
      <c r="N26" s="225"/>
      <c r="O26" s="22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27">
        <f t="shared" si="3"/>
        <v>0</v>
      </c>
      <c r="AV26" s="228"/>
      <c r="AW26" s="229">
        <f t="shared" si="1"/>
        <v>0</v>
      </c>
      <c r="AX26" s="230"/>
      <c r="AY26" s="197"/>
      <c r="AZ26" s="198"/>
      <c r="BA26" s="198"/>
      <c r="BB26" s="198"/>
      <c r="BC26" s="198"/>
      <c r="BD26" s="199"/>
    </row>
    <row r="27" spans="1:56" ht="39.950000000000003" customHeight="1" x14ac:dyDescent="0.4">
      <c r="A27" s="71"/>
      <c r="B27" s="86">
        <f t="shared" si="2"/>
        <v>14</v>
      </c>
      <c r="C27" s="217"/>
      <c r="D27" s="218"/>
      <c r="E27" s="219"/>
      <c r="F27" s="220"/>
      <c r="G27" s="221"/>
      <c r="H27" s="222"/>
      <c r="I27" s="222"/>
      <c r="J27" s="222"/>
      <c r="K27" s="223"/>
      <c r="L27" s="224"/>
      <c r="M27" s="225"/>
      <c r="N27" s="225"/>
      <c r="O27" s="22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27">
        <f t="shared" si="3"/>
        <v>0</v>
      </c>
      <c r="AV27" s="228"/>
      <c r="AW27" s="229">
        <f t="shared" si="1"/>
        <v>0</v>
      </c>
      <c r="AX27" s="230"/>
      <c r="AY27" s="197"/>
      <c r="AZ27" s="198"/>
      <c r="BA27" s="198"/>
      <c r="BB27" s="198"/>
      <c r="BC27" s="198"/>
      <c r="BD27" s="199"/>
    </row>
    <row r="28" spans="1:56" ht="39.950000000000003" customHeight="1" x14ac:dyDescent="0.4">
      <c r="A28" s="71"/>
      <c r="B28" s="86">
        <f t="shared" si="2"/>
        <v>15</v>
      </c>
      <c r="C28" s="217"/>
      <c r="D28" s="218"/>
      <c r="E28" s="219"/>
      <c r="F28" s="220"/>
      <c r="G28" s="221"/>
      <c r="H28" s="222"/>
      <c r="I28" s="222"/>
      <c r="J28" s="222"/>
      <c r="K28" s="223"/>
      <c r="L28" s="224"/>
      <c r="M28" s="225"/>
      <c r="N28" s="225"/>
      <c r="O28" s="22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27">
        <f t="shared" si="3"/>
        <v>0</v>
      </c>
      <c r="AV28" s="228"/>
      <c r="AW28" s="229">
        <f t="shared" si="1"/>
        <v>0</v>
      </c>
      <c r="AX28" s="230"/>
      <c r="AY28" s="197"/>
      <c r="AZ28" s="198"/>
      <c r="BA28" s="198"/>
      <c r="BB28" s="198"/>
      <c r="BC28" s="198"/>
      <c r="BD28" s="199"/>
    </row>
    <row r="29" spans="1:56" ht="39.950000000000003" customHeight="1" x14ac:dyDescent="0.4">
      <c r="A29" s="71"/>
      <c r="B29" s="86">
        <f t="shared" si="2"/>
        <v>16</v>
      </c>
      <c r="C29" s="217"/>
      <c r="D29" s="218"/>
      <c r="E29" s="219"/>
      <c r="F29" s="220"/>
      <c r="G29" s="221"/>
      <c r="H29" s="222"/>
      <c r="I29" s="222"/>
      <c r="J29" s="222"/>
      <c r="K29" s="223"/>
      <c r="L29" s="224"/>
      <c r="M29" s="225"/>
      <c r="N29" s="225"/>
      <c r="O29" s="22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27">
        <f t="shared" si="3"/>
        <v>0</v>
      </c>
      <c r="AV29" s="228"/>
      <c r="AW29" s="229">
        <f t="shared" si="1"/>
        <v>0</v>
      </c>
      <c r="AX29" s="230"/>
      <c r="AY29" s="197"/>
      <c r="AZ29" s="198"/>
      <c r="BA29" s="198"/>
      <c r="BB29" s="198"/>
      <c r="BC29" s="198"/>
      <c r="BD29" s="199"/>
    </row>
    <row r="30" spans="1:56" ht="39.950000000000003" customHeight="1" x14ac:dyDescent="0.4">
      <c r="A30" s="71"/>
      <c r="B30" s="86">
        <f t="shared" si="2"/>
        <v>17</v>
      </c>
      <c r="C30" s="217"/>
      <c r="D30" s="218"/>
      <c r="E30" s="219"/>
      <c r="F30" s="220"/>
      <c r="G30" s="221"/>
      <c r="H30" s="222"/>
      <c r="I30" s="222"/>
      <c r="J30" s="222"/>
      <c r="K30" s="223"/>
      <c r="L30" s="224"/>
      <c r="M30" s="225"/>
      <c r="N30" s="225"/>
      <c r="O30" s="226"/>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27">
        <f t="shared" si="3"/>
        <v>0</v>
      </c>
      <c r="AV30" s="228"/>
      <c r="AW30" s="229">
        <f t="shared" si="1"/>
        <v>0</v>
      </c>
      <c r="AX30" s="230"/>
      <c r="AY30" s="197"/>
      <c r="AZ30" s="198"/>
      <c r="BA30" s="198"/>
      <c r="BB30" s="198"/>
      <c r="BC30" s="198"/>
      <c r="BD30" s="199"/>
    </row>
    <row r="31" spans="1:56" ht="39.950000000000003" customHeight="1" thickBot="1" x14ac:dyDescent="0.45">
      <c r="A31" s="71"/>
      <c r="B31" s="87">
        <f t="shared" si="2"/>
        <v>18</v>
      </c>
      <c r="C31" s="200"/>
      <c r="D31" s="201"/>
      <c r="E31" s="202"/>
      <c r="F31" s="203"/>
      <c r="G31" s="204"/>
      <c r="H31" s="205"/>
      <c r="I31" s="205"/>
      <c r="J31" s="205"/>
      <c r="K31" s="206"/>
      <c r="L31" s="207"/>
      <c r="M31" s="208"/>
      <c r="N31" s="208"/>
      <c r="O31" s="209"/>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10">
        <f t="shared" si="3"/>
        <v>0</v>
      </c>
      <c r="AV31" s="211"/>
      <c r="AW31" s="212">
        <f t="shared" si="1"/>
        <v>0</v>
      </c>
      <c r="AX31" s="213"/>
      <c r="AY31" s="214"/>
      <c r="AZ31" s="215"/>
      <c r="BA31" s="215"/>
      <c r="BB31" s="215"/>
      <c r="BC31" s="215"/>
      <c r="BD31" s="216"/>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127</v>
      </c>
      <c r="C33" s="98"/>
      <c r="D33" s="98"/>
      <c r="E33" s="98"/>
      <c r="F33" s="98"/>
      <c r="G33" s="98"/>
      <c r="H33" s="98"/>
      <c r="I33" s="98"/>
      <c r="J33" s="98"/>
      <c r="K33" s="98"/>
      <c r="L33" s="99"/>
      <c r="M33" s="98"/>
      <c r="N33" s="98"/>
      <c r="O33" s="98"/>
      <c r="P33" s="98"/>
      <c r="Q33" s="98"/>
      <c r="R33" s="98"/>
      <c r="S33" s="98"/>
      <c r="T33" s="98" t="s">
        <v>69</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95" t="s">
        <v>35</v>
      </c>
      <c r="D34" s="195"/>
      <c r="E34" s="195" t="s">
        <v>36</v>
      </c>
      <c r="F34" s="195"/>
      <c r="G34" s="195"/>
      <c r="H34" s="195"/>
      <c r="I34" s="98"/>
      <c r="J34" s="196" t="s">
        <v>39</v>
      </c>
      <c r="K34" s="196"/>
      <c r="L34" s="196"/>
      <c r="M34" s="196"/>
      <c r="N34" s="67"/>
      <c r="O34" s="67"/>
      <c r="P34" s="96" t="s">
        <v>47</v>
      </c>
      <c r="Q34" s="96"/>
      <c r="R34" s="98"/>
      <c r="S34" s="98"/>
      <c r="T34" s="170" t="s">
        <v>7</v>
      </c>
      <c r="U34" s="172"/>
      <c r="V34" s="170" t="s">
        <v>8</v>
      </c>
      <c r="W34" s="171"/>
      <c r="X34" s="171"/>
      <c r="Y34" s="172"/>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69"/>
      <c r="D35" s="169"/>
      <c r="E35" s="169" t="s">
        <v>37</v>
      </c>
      <c r="F35" s="169"/>
      <c r="G35" s="169" t="s">
        <v>38</v>
      </c>
      <c r="H35" s="169"/>
      <c r="I35" s="98"/>
      <c r="J35" s="169" t="s">
        <v>37</v>
      </c>
      <c r="K35" s="169"/>
      <c r="L35" s="169" t="s">
        <v>38</v>
      </c>
      <c r="M35" s="169"/>
      <c r="N35" s="67"/>
      <c r="O35" s="67"/>
      <c r="P35" s="96" t="s">
        <v>44</v>
      </c>
      <c r="Q35" s="96"/>
      <c r="R35" s="98"/>
      <c r="S35" s="98"/>
      <c r="T35" s="170" t="s">
        <v>3</v>
      </c>
      <c r="U35" s="172"/>
      <c r="V35" s="170" t="s">
        <v>50</v>
      </c>
      <c r="W35" s="171"/>
      <c r="X35" s="171"/>
      <c r="Y35" s="172"/>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70" t="s">
        <v>3</v>
      </c>
      <c r="D36" s="172"/>
      <c r="E36" s="187">
        <f>SUMIFS($AU$14:$AV$31,$C$14:$D$31,"介護支援専門員",$E$14:$F$31,"A")</f>
        <v>0</v>
      </c>
      <c r="F36" s="188"/>
      <c r="G36" s="189">
        <f>SUMIFS($AW$14:$AX$31,$C$14:$D$31,"介護支援専門員",$E$14:$F$31,"A")</f>
        <v>0</v>
      </c>
      <c r="H36" s="190"/>
      <c r="I36" s="112"/>
      <c r="J36" s="191">
        <v>0</v>
      </c>
      <c r="K36" s="192"/>
      <c r="L36" s="191">
        <v>0</v>
      </c>
      <c r="M36" s="192"/>
      <c r="N36" s="111"/>
      <c r="O36" s="111"/>
      <c r="P36" s="191">
        <v>3</v>
      </c>
      <c r="Q36" s="192"/>
      <c r="R36" s="98"/>
      <c r="S36" s="98"/>
      <c r="T36" s="170" t="s">
        <v>4</v>
      </c>
      <c r="U36" s="172"/>
      <c r="V36" s="170" t="s">
        <v>51</v>
      </c>
      <c r="W36" s="171"/>
      <c r="X36" s="171"/>
      <c r="Y36" s="172"/>
      <c r="Z36" s="161"/>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70" t="s">
        <v>4</v>
      </c>
      <c r="D37" s="172"/>
      <c r="E37" s="187">
        <f>SUMIFS($AU$14:$AV$31,$C$14:$D$31,"介護支援専門員",$E$14:$F$31,"B")</f>
        <v>0</v>
      </c>
      <c r="F37" s="188"/>
      <c r="G37" s="189">
        <f>SUMIFS($AW$14:$AX$31,$C$14:$D$31,"介護支援専門員",$E$14:$F$31,"B")</f>
        <v>0</v>
      </c>
      <c r="H37" s="190"/>
      <c r="I37" s="112"/>
      <c r="J37" s="191">
        <v>0</v>
      </c>
      <c r="K37" s="192"/>
      <c r="L37" s="191">
        <v>0</v>
      </c>
      <c r="M37" s="192"/>
      <c r="N37" s="111"/>
      <c r="O37" s="111"/>
      <c r="P37" s="191">
        <v>0</v>
      </c>
      <c r="Q37" s="192"/>
      <c r="R37" s="98"/>
      <c r="S37" s="98"/>
      <c r="T37" s="170" t="s">
        <v>5</v>
      </c>
      <c r="U37" s="172"/>
      <c r="V37" s="170" t="s">
        <v>52</v>
      </c>
      <c r="W37" s="171"/>
      <c r="X37" s="171"/>
      <c r="Y37" s="172"/>
      <c r="Z37" s="161"/>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70" t="s">
        <v>5</v>
      </c>
      <c r="D38" s="172"/>
      <c r="E38" s="187">
        <f>SUMIFS($AU$14:$AV$31,$C$14:$D$31,"介護支援専門員",$E$14:$F$31,"C")</f>
        <v>0</v>
      </c>
      <c r="F38" s="188"/>
      <c r="G38" s="189">
        <f>SUMIFS($AW$14:$AX$31,$C$14:$D$31,"介護支援専門員",$E$14:$F$31,"C")</f>
        <v>0</v>
      </c>
      <c r="H38" s="190"/>
      <c r="I38" s="112"/>
      <c r="J38" s="191">
        <v>80</v>
      </c>
      <c r="K38" s="192"/>
      <c r="L38" s="193">
        <v>20</v>
      </c>
      <c r="M38" s="194"/>
      <c r="N38" s="111"/>
      <c r="O38" s="111"/>
      <c r="P38" s="187" t="s">
        <v>30</v>
      </c>
      <c r="Q38" s="188"/>
      <c r="R38" s="98"/>
      <c r="S38" s="98"/>
      <c r="T38" s="170" t="s">
        <v>6</v>
      </c>
      <c r="U38" s="172"/>
      <c r="V38" s="170" t="s">
        <v>68</v>
      </c>
      <c r="W38" s="171"/>
      <c r="X38" s="171"/>
      <c r="Y38" s="172"/>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70" t="s">
        <v>6</v>
      </c>
      <c r="D39" s="172"/>
      <c r="E39" s="187">
        <f>SUMIFS($AU$14:$AV$31,$C$14:$D$31,"介護支援専門員",$E$14:$F$31,"D")</f>
        <v>0</v>
      </c>
      <c r="F39" s="188"/>
      <c r="G39" s="189">
        <f>SUMIFS($AW$14:$AX$31,$C$14:$D$31,"介護支援専門員",$E$14:$F$31,"D")</f>
        <v>0</v>
      </c>
      <c r="H39" s="190"/>
      <c r="I39" s="112"/>
      <c r="J39" s="191">
        <v>0</v>
      </c>
      <c r="K39" s="192"/>
      <c r="L39" s="193">
        <v>0</v>
      </c>
      <c r="M39" s="194"/>
      <c r="N39" s="111"/>
      <c r="O39" s="111"/>
      <c r="P39" s="187" t="s">
        <v>30</v>
      </c>
      <c r="Q39" s="188"/>
      <c r="R39" s="98"/>
      <c r="S39" s="98"/>
      <c r="T39" s="98"/>
      <c r="U39" s="184"/>
      <c r="V39" s="184"/>
      <c r="W39" s="185"/>
      <c r="X39" s="185"/>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70" t="s">
        <v>27</v>
      </c>
      <c r="D40" s="172"/>
      <c r="E40" s="187">
        <f>SUM(E36:F39)</f>
        <v>0</v>
      </c>
      <c r="F40" s="188"/>
      <c r="G40" s="189">
        <f>SUM(G36:H39)</f>
        <v>0</v>
      </c>
      <c r="H40" s="190"/>
      <c r="I40" s="112"/>
      <c r="J40" s="187">
        <f>SUM(J36:K39)</f>
        <v>80</v>
      </c>
      <c r="K40" s="188"/>
      <c r="L40" s="187">
        <f>SUM(L36:M39)</f>
        <v>20</v>
      </c>
      <c r="M40" s="188"/>
      <c r="N40" s="111"/>
      <c r="O40" s="111"/>
      <c r="P40" s="187">
        <f>SUM(P36:Q37)</f>
        <v>3</v>
      </c>
      <c r="Q40" s="188"/>
      <c r="R40" s="98"/>
      <c r="S40" s="98"/>
      <c r="T40" s="98"/>
      <c r="U40" s="184"/>
      <c r="V40" s="184"/>
      <c r="W40" s="185"/>
      <c r="X40" s="185"/>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87</v>
      </c>
      <c r="J42" s="179" t="s">
        <v>88</v>
      </c>
      <c r="K42" s="180"/>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69" t="s">
        <v>42</v>
      </c>
      <c r="N44" s="169"/>
      <c r="O44" s="169"/>
      <c r="P44" s="169"/>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81">
        <f>IF($J$42="週",L40,J40)</f>
        <v>20</v>
      </c>
      <c r="D45" s="182"/>
      <c r="E45" s="182"/>
      <c r="F45" s="183"/>
      <c r="G45" s="160" t="s">
        <v>28</v>
      </c>
      <c r="H45" s="170">
        <f>IF($J$42="週",$AV$5,$AZ$5)</f>
        <v>40</v>
      </c>
      <c r="I45" s="171"/>
      <c r="J45" s="171"/>
      <c r="K45" s="172"/>
      <c r="L45" s="160" t="s">
        <v>29</v>
      </c>
      <c r="M45" s="173">
        <f>ROUNDDOWN(C45/H45,1)</f>
        <v>0.5</v>
      </c>
      <c r="N45" s="174"/>
      <c r="O45" s="174"/>
      <c r="P45" s="175"/>
      <c r="Q45" s="98"/>
      <c r="R45" s="98"/>
      <c r="S45" s="98"/>
      <c r="T45" s="98"/>
      <c r="U45" s="186"/>
      <c r="V45" s="186"/>
      <c r="W45" s="186"/>
      <c r="X45" s="186"/>
      <c r="Y45" s="16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70</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116</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60"/>
      <c r="N48" s="160"/>
      <c r="O48" s="160"/>
      <c r="P48" s="16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69" t="s">
        <v>27</v>
      </c>
      <c r="N49" s="169"/>
      <c r="O49" s="169"/>
      <c r="P49" s="169"/>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70">
        <f>P40</f>
        <v>3</v>
      </c>
      <c r="D50" s="171"/>
      <c r="E50" s="171"/>
      <c r="F50" s="172"/>
      <c r="G50" s="160" t="s">
        <v>79</v>
      </c>
      <c r="H50" s="173">
        <f>M45</f>
        <v>0.5</v>
      </c>
      <c r="I50" s="174"/>
      <c r="J50" s="174"/>
      <c r="K50" s="175"/>
      <c r="L50" s="160" t="s">
        <v>29</v>
      </c>
      <c r="M50" s="176">
        <f>ROUNDDOWN(C50+H50,1)</f>
        <v>3.5</v>
      </c>
      <c r="N50" s="177"/>
      <c r="O50" s="177"/>
      <c r="P50" s="17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P9:AT9"/>
    <mergeCell ref="AU9:AV13"/>
    <mergeCell ref="AW9:AX13"/>
    <mergeCell ref="AY9:BD13"/>
    <mergeCell ref="P10:V10"/>
    <mergeCell ref="W10:AC10"/>
    <mergeCell ref="AD10:AJ10"/>
    <mergeCell ref="AK10:AQ10"/>
    <mergeCell ref="AR10:AT10"/>
    <mergeCell ref="AZ4:BC4"/>
    <mergeCell ref="AV5:AW5"/>
    <mergeCell ref="AZ5:BA5"/>
    <mergeCell ref="AZ6:BA6"/>
    <mergeCell ref="AZ7:BA7"/>
    <mergeCell ref="B9:B13"/>
    <mergeCell ref="C9:D13"/>
    <mergeCell ref="E9:F13"/>
    <mergeCell ref="G9:K13"/>
    <mergeCell ref="L9:O13"/>
    <mergeCell ref="AM1:BA1"/>
    <mergeCell ref="U2:V2"/>
    <mergeCell ref="X2:Y2"/>
    <mergeCell ref="AB2:AC2"/>
    <mergeCell ref="AM2:BA2"/>
    <mergeCell ref="AZ3:BC3"/>
  </mergeCells>
  <phoneticPr fontId="1"/>
  <conditionalFormatting sqref="P14:AX31">
    <cfRule type="expression" dxfId="0" priority="3">
      <formula>INDIRECT(ADDRESS(ROW(),COLUMN()))=TRUNC(INDIRECT(ADDRESS(ROW(),COLUMN())))</formula>
    </cfRule>
  </conditionalFormatting>
  <conditionalFormatting sqref="E36:Q40">
    <cfRule type="expression" dxfId="2" priority="2">
      <formula>INDIRECT(ADDRESS(ROW(),COLUMN()))=TRUNC(INDIRECT(ADDRESS(ROW(),COLUMN())))</formula>
    </cfRule>
  </conditionalFormatting>
  <conditionalFormatting sqref="C45:F45">
    <cfRule type="expression" dxfId="1" priority="1">
      <formula>INDIRECT(ADDRESS(ROW(),COLUMN()))=TRUNC(INDIRECT(ADDRESS(ROW(),COLUMN())))</formula>
    </cfRule>
  </conditionalFormatting>
  <dataValidations count="8">
    <dataValidation allowBlank="1" showInputMessage="1" showErrorMessage="1" error="入力可能範囲　32～40" sqref="AZ6" xr:uid="{38011F74-95D4-40AA-A653-B5CCD7B96CC2}"/>
    <dataValidation type="list" allowBlank="1" showInputMessage="1" sqref="E14:F31" xr:uid="{D9443195-9055-4112-9555-59259E173AE4}">
      <formula1>"A, B, C, D"</formula1>
    </dataValidation>
    <dataValidation type="list" allowBlank="1" showInputMessage="1" showErrorMessage="1" sqref="AZ4:BC4" xr:uid="{08E18B74-9D0B-4911-8859-6DCBEC78981A}">
      <formula1>"予定,実績,予定・実績"</formula1>
    </dataValidation>
    <dataValidation type="list" errorStyle="warning" allowBlank="1" showInputMessage="1" error="リストにない場合のみ、入力してください。" sqref="G14:K31" xr:uid="{B84F488A-162C-4CDF-95FF-DD47A40DCD8E}">
      <formula1>INDIRECT(C14)</formula1>
    </dataValidation>
    <dataValidation type="list" allowBlank="1" showInputMessage="1" sqref="C14:D31" xr:uid="{7A2E21A5-71E5-453C-947D-D88E547F036F}">
      <formula1>職種</formula1>
    </dataValidation>
    <dataValidation type="decimal" allowBlank="1" showInputMessage="1" showErrorMessage="1" error="入力可能範囲　32～40" sqref="AV5" xr:uid="{2C8EF68E-9ABE-41B1-9765-9F4C2FE90063}">
      <formula1>32</formula1>
      <formula2>40</formula2>
    </dataValidation>
    <dataValidation type="list" allowBlank="1" showInputMessage="1" showErrorMessage="1" sqref="J42:K42" xr:uid="{626B70DE-6064-4843-BA64-49D8F7BF62CB}">
      <formula1>"週,暦月"</formula1>
    </dataValidation>
    <dataValidation type="list" allowBlank="1" showInputMessage="1" showErrorMessage="1" sqref="AZ3" xr:uid="{79C73A2A-1AA8-4D5E-8213-41ED7570985C}">
      <formula1>"４週,暦月"</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7635DC20-BA66-49D6-A713-B74A52C74886}">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55" zoomScaleNormal="55" zoomScaleSheetLayoutView="5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84" t="s">
        <v>107</v>
      </c>
      <c r="AN1" s="284"/>
      <c r="AO1" s="284"/>
      <c r="AP1" s="284"/>
      <c r="AQ1" s="284"/>
      <c r="AR1" s="284"/>
      <c r="AS1" s="284"/>
      <c r="AT1" s="284"/>
      <c r="AU1" s="284"/>
      <c r="AV1" s="284"/>
      <c r="AW1" s="284"/>
      <c r="AX1" s="284"/>
      <c r="AY1" s="284"/>
      <c r="AZ1" s="284"/>
      <c r="BA1" s="28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85">
        <v>6</v>
      </c>
      <c r="V2" s="285"/>
      <c r="W2" s="39" t="s">
        <v>16</v>
      </c>
      <c r="X2" s="286">
        <f>IF(U2=0,"",YEAR(DATE(2018+U2,1,1)))</f>
        <v>2024</v>
      </c>
      <c r="Y2" s="286"/>
      <c r="Z2" s="41" t="s">
        <v>20</v>
      </c>
      <c r="AA2" s="41" t="s">
        <v>21</v>
      </c>
      <c r="AB2" s="285">
        <v>4</v>
      </c>
      <c r="AC2" s="285"/>
      <c r="AD2" s="41" t="s">
        <v>22</v>
      </c>
      <c r="AE2" s="41"/>
      <c r="AF2" s="41"/>
      <c r="AG2" s="41"/>
      <c r="AH2" s="41"/>
      <c r="AI2" s="41"/>
      <c r="AJ2" s="40"/>
      <c r="AK2" s="39" t="s">
        <v>17</v>
      </c>
      <c r="AL2" s="39" t="s">
        <v>16</v>
      </c>
      <c r="AM2" s="285"/>
      <c r="AN2" s="285"/>
      <c r="AO2" s="285"/>
      <c r="AP2" s="285"/>
      <c r="AQ2" s="285"/>
      <c r="AR2" s="285"/>
      <c r="AS2" s="285"/>
      <c r="AT2" s="285"/>
      <c r="AU2" s="285"/>
      <c r="AV2" s="285"/>
      <c r="AW2" s="285"/>
      <c r="AX2" s="285"/>
      <c r="AY2" s="285"/>
      <c r="AZ2" s="285"/>
      <c r="BA2" s="28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71</v>
      </c>
      <c r="AZ3" s="287" t="s">
        <v>97</v>
      </c>
      <c r="BA3" s="287"/>
      <c r="BB3" s="287"/>
      <c r="BC3" s="28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91</v>
      </c>
      <c r="AZ4" s="287" t="s">
        <v>92</v>
      </c>
      <c r="BA4" s="287"/>
      <c r="BB4" s="287"/>
      <c r="BC4" s="28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78">
        <v>40</v>
      </c>
      <c r="AW5" s="279"/>
      <c r="AX5" s="61" t="s">
        <v>23</v>
      </c>
      <c r="AY5" s="60"/>
      <c r="AZ5" s="278">
        <v>160</v>
      </c>
      <c r="BA5" s="279"/>
      <c r="BB5" s="61" t="s">
        <v>82</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119</v>
      </c>
      <c r="AR6" s="60"/>
      <c r="AS6" s="155"/>
      <c r="AT6" s="155"/>
      <c r="AU6" s="155"/>
      <c r="AV6" s="60"/>
      <c r="AW6" s="60"/>
      <c r="AX6" s="156"/>
      <c r="AY6" s="60"/>
      <c r="AZ6" s="278">
        <v>100</v>
      </c>
      <c r="BA6" s="279"/>
      <c r="BB6" s="157" t="s">
        <v>118</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82">
        <f>DAY(EOMONTH(DATE(X2,AB2,1),0))</f>
        <v>30</v>
      </c>
      <c r="BA7" s="28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61" t="s">
        <v>26</v>
      </c>
      <c r="C9" s="264" t="s">
        <v>120</v>
      </c>
      <c r="D9" s="265"/>
      <c r="E9" s="270" t="s">
        <v>121</v>
      </c>
      <c r="F9" s="265"/>
      <c r="G9" s="270" t="s">
        <v>122</v>
      </c>
      <c r="H9" s="264"/>
      <c r="I9" s="264"/>
      <c r="J9" s="264"/>
      <c r="K9" s="265"/>
      <c r="L9" s="270" t="s">
        <v>123</v>
      </c>
      <c r="M9" s="264"/>
      <c r="N9" s="264"/>
      <c r="O9" s="273"/>
      <c r="P9" s="276" t="s">
        <v>124</v>
      </c>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c r="AP9" s="277"/>
      <c r="AQ9" s="277"/>
      <c r="AR9" s="277"/>
      <c r="AS9" s="277"/>
      <c r="AT9" s="277"/>
      <c r="AU9" s="248" t="str">
        <f>IF(AZ3="４週","(10)1～4週目の勤務時間数合計","(10)1か月の勤務時間数合計")</f>
        <v>(10)1～4週目の勤務時間数合計</v>
      </c>
      <c r="AV9" s="249"/>
      <c r="AW9" s="248" t="s">
        <v>125</v>
      </c>
      <c r="AX9" s="249"/>
      <c r="AY9" s="256" t="s">
        <v>126</v>
      </c>
      <c r="AZ9" s="256"/>
      <c r="BA9" s="256"/>
      <c r="BB9" s="256"/>
      <c r="BC9" s="256"/>
      <c r="BD9" s="256"/>
    </row>
    <row r="10" spans="1:57" ht="20.25" customHeight="1" thickBot="1" x14ac:dyDescent="0.45">
      <c r="A10" s="71"/>
      <c r="B10" s="262"/>
      <c r="C10" s="266"/>
      <c r="D10" s="267"/>
      <c r="E10" s="271"/>
      <c r="F10" s="267"/>
      <c r="G10" s="271"/>
      <c r="H10" s="266"/>
      <c r="I10" s="266"/>
      <c r="J10" s="266"/>
      <c r="K10" s="267"/>
      <c r="L10" s="271"/>
      <c r="M10" s="266"/>
      <c r="N10" s="266"/>
      <c r="O10" s="274"/>
      <c r="P10" s="258" t="s">
        <v>10</v>
      </c>
      <c r="Q10" s="259"/>
      <c r="R10" s="259"/>
      <c r="S10" s="259"/>
      <c r="T10" s="259"/>
      <c r="U10" s="259"/>
      <c r="V10" s="260"/>
      <c r="W10" s="258" t="s">
        <v>11</v>
      </c>
      <c r="X10" s="259"/>
      <c r="Y10" s="259"/>
      <c r="Z10" s="259"/>
      <c r="AA10" s="259"/>
      <c r="AB10" s="259"/>
      <c r="AC10" s="260"/>
      <c r="AD10" s="258" t="s">
        <v>12</v>
      </c>
      <c r="AE10" s="259"/>
      <c r="AF10" s="259"/>
      <c r="AG10" s="259"/>
      <c r="AH10" s="259"/>
      <c r="AI10" s="259"/>
      <c r="AJ10" s="260"/>
      <c r="AK10" s="258" t="s">
        <v>13</v>
      </c>
      <c r="AL10" s="259"/>
      <c r="AM10" s="259"/>
      <c r="AN10" s="259"/>
      <c r="AO10" s="259"/>
      <c r="AP10" s="259"/>
      <c r="AQ10" s="260"/>
      <c r="AR10" s="258" t="s">
        <v>14</v>
      </c>
      <c r="AS10" s="259"/>
      <c r="AT10" s="260"/>
      <c r="AU10" s="250"/>
      <c r="AV10" s="251"/>
      <c r="AW10" s="250"/>
      <c r="AX10" s="251"/>
      <c r="AY10" s="256"/>
      <c r="AZ10" s="256"/>
      <c r="BA10" s="256"/>
      <c r="BB10" s="256"/>
      <c r="BC10" s="256"/>
      <c r="BD10" s="256"/>
    </row>
    <row r="11" spans="1:57" ht="20.25" customHeight="1" thickBot="1" x14ac:dyDescent="0.45">
      <c r="A11" s="71"/>
      <c r="B11" s="262"/>
      <c r="C11" s="266"/>
      <c r="D11" s="267"/>
      <c r="E11" s="271"/>
      <c r="F11" s="267"/>
      <c r="G11" s="271"/>
      <c r="H11" s="266"/>
      <c r="I11" s="266"/>
      <c r="J11" s="266"/>
      <c r="K11" s="267"/>
      <c r="L11" s="271"/>
      <c r="M11" s="266"/>
      <c r="N11" s="266"/>
      <c r="O11" s="27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50"/>
      <c r="AV11" s="251"/>
      <c r="AW11" s="250"/>
      <c r="AX11" s="251"/>
      <c r="AY11" s="256"/>
      <c r="AZ11" s="256"/>
      <c r="BA11" s="256"/>
      <c r="BB11" s="256"/>
      <c r="BC11" s="256"/>
      <c r="BD11" s="256"/>
    </row>
    <row r="12" spans="1:57" ht="20.25" hidden="1" customHeight="1" thickBot="1" x14ac:dyDescent="0.45">
      <c r="A12" s="71"/>
      <c r="B12" s="262"/>
      <c r="C12" s="266"/>
      <c r="D12" s="267"/>
      <c r="E12" s="271"/>
      <c r="F12" s="267"/>
      <c r="G12" s="271"/>
      <c r="H12" s="266"/>
      <c r="I12" s="266"/>
      <c r="J12" s="266"/>
      <c r="K12" s="267"/>
      <c r="L12" s="271"/>
      <c r="M12" s="266"/>
      <c r="N12" s="266"/>
      <c r="O12" s="27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252"/>
      <c r="AV12" s="253"/>
      <c r="AW12" s="252"/>
      <c r="AX12" s="253"/>
      <c r="AY12" s="257"/>
      <c r="AZ12" s="257"/>
      <c r="BA12" s="257"/>
      <c r="BB12" s="257"/>
      <c r="BC12" s="257"/>
      <c r="BD12" s="257"/>
    </row>
    <row r="13" spans="1:57" ht="20.25" customHeight="1" thickBot="1" x14ac:dyDescent="0.45">
      <c r="A13" s="71"/>
      <c r="B13" s="263"/>
      <c r="C13" s="268"/>
      <c r="D13" s="269"/>
      <c r="E13" s="272"/>
      <c r="F13" s="269"/>
      <c r="G13" s="272"/>
      <c r="H13" s="268"/>
      <c r="I13" s="268"/>
      <c r="J13" s="268"/>
      <c r="K13" s="269"/>
      <c r="L13" s="272"/>
      <c r="M13" s="268"/>
      <c r="N13" s="268"/>
      <c r="O13" s="275"/>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54"/>
      <c r="AV13" s="255"/>
      <c r="AW13" s="254"/>
      <c r="AX13" s="255"/>
      <c r="AY13" s="257"/>
      <c r="AZ13" s="257"/>
      <c r="BA13" s="257"/>
      <c r="BB13" s="257"/>
      <c r="BC13" s="257"/>
      <c r="BD13" s="257"/>
    </row>
    <row r="14" spans="1:57" ht="39.950000000000003" customHeight="1" x14ac:dyDescent="0.4">
      <c r="A14" s="71"/>
      <c r="B14" s="85">
        <v>1</v>
      </c>
      <c r="C14" s="234"/>
      <c r="D14" s="235"/>
      <c r="E14" s="236"/>
      <c r="F14" s="237"/>
      <c r="G14" s="238"/>
      <c r="H14" s="239"/>
      <c r="I14" s="239"/>
      <c r="J14" s="239"/>
      <c r="K14" s="240"/>
      <c r="L14" s="241"/>
      <c r="M14" s="242"/>
      <c r="N14" s="242"/>
      <c r="O14" s="243"/>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44">
        <f>IF($AZ$3="４週",SUM(P14:AQ14),IF($AZ$3="暦月",SUM(P14:AT14),""))</f>
        <v>0</v>
      </c>
      <c r="AV14" s="245"/>
      <c r="AW14" s="246">
        <f t="shared" ref="AW14:AW31" si="22">IF($AZ$3="４週",AU14/4,IF($AZ$3="暦月",AU14/($AZ$7/7),""))</f>
        <v>0</v>
      </c>
      <c r="AX14" s="247"/>
      <c r="AY14" s="231"/>
      <c r="AZ14" s="232"/>
      <c r="BA14" s="232"/>
      <c r="BB14" s="232"/>
      <c r="BC14" s="232"/>
      <c r="BD14" s="233"/>
    </row>
    <row r="15" spans="1:57" ht="39.950000000000003" customHeight="1" x14ac:dyDescent="0.4">
      <c r="A15" s="71"/>
      <c r="B15" s="86">
        <f t="shared" ref="B15:B31" si="23">B14+1</f>
        <v>2</v>
      </c>
      <c r="C15" s="217"/>
      <c r="D15" s="218"/>
      <c r="E15" s="219"/>
      <c r="F15" s="220"/>
      <c r="G15" s="221"/>
      <c r="H15" s="222"/>
      <c r="I15" s="222"/>
      <c r="J15" s="222"/>
      <c r="K15" s="223"/>
      <c r="L15" s="224"/>
      <c r="M15" s="225"/>
      <c r="N15" s="225"/>
      <c r="O15" s="226"/>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27">
        <f>IF($AZ$3="４週",SUM(P15:AQ15),IF($AZ$3="暦月",SUM(P15:AT15),""))</f>
        <v>0</v>
      </c>
      <c r="AV15" s="228"/>
      <c r="AW15" s="229">
        <f t="shared" si="22"/>
        <v>0</v>
      </c>
      <c r="AX15" s="230"/>
      <c r="AY15" s="197"/>
      <c r="AZ15" s="198"/>
      <c r="BA15" s="198"/>
      <c r="BB15" s="198"/>
      <c r="BC15" s="198"/>
      <c r="BD15" s="199"/>
    </row>
    <row r="16" spans="1:57" ht="39.950000000000003" customHeight="1" x14ac:dyDescent="0.4">
      <c r="A16" s="71"/>
      <c r="B16" s="86">
        <f t="shared" si="23"/>
        <v>3</v>
      </c>
      <c r="C16" s="217"/>
      <c r="D16" s="218"/>
      <c r="E16" s="219"/>
      <c r="F16" s="220"/>
      <c r="G16" s="221"/>
      <c r="H16" s="222"/>
      <c r="I16" s="222"/>
      <c r="J16" s="222"/>
      <c r="K16" s="223"/>
      <c r="L16" s="224"/>
      <c r="M16" s="225"/>
      <c r="N16" s="225"/>
      <c r="O16" s="226"/>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27">
        <f>IF($AZ$3="４週",SUM(P16:AQ16),IF($AZ$3="暦月",SUM(P16:AT16),""))</f>
        <v>0</v>
      </c>
      <c r="AV16" s="228"/>
      <c r="AW16" s="229">
        <f t="shared" si="22"/>
        <v>0</v>
      </c>
      <c r="AX16" s="230"/>
      <c r="AY16" s="197"/>
      <c r="AZ16" s="198"/>
      <c r="BA16" s="198"/>
      <c r="BB16" s="198"/>
      <c r="BC16" s="198"/>
      <c r="BD16" s="199"/>
    </row>
    <row r="17" spans="1:56" ht="39.950000000000003" customHeight="1" x14ac:dyDescent="0.4">
      <c r="A17" s="71"/>
      <c r="B17" s="86">
        <f t="shared" si="23"/>
        <v>4</v>
      </c>
      <c r="C17" s="217"/>
      <c r="D17" s="218"/>
      <c r="E17" s="219"/>
      <c r="F17" s="220"/>
      <c r="G17" s="221"/>
      <c r="H17" s="222"/>
      <c r="I17" s="222"/>
      <c r="J17" s="222"/>
      <c r="K17" s="223"/>
      <c r="L17" s="224"/>
      <c r="M17" s="225"/>
      <c r="N17" s="225"/>
      <c r="O17" s="226"/>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27">
        <f>IF($AZ$3="４週",SUM(P17:AQ17),IF($AZ$3="暦月",SUM(P17:AT17),""))</f>
        <v>0</v>
      </c>
      <c r="AV17" s="228"/>
      <c r="AW17" s="229">
        <f t="shared" si="22"/>
        <v>0</v>
      </c>
      <c r="AX17" s="230"/>
      <c r="AY17" s="197"/>
      <c r="AZ17" s="198"/>
      <c r="BA17" s="198"/>
      <c r="BB17" s="198"/>
      <c r="BC17" s="198"/>
      <c r="BD17" s="199"/>
    </row>
    <row r="18" spans="1:56" ht="39.950000000000003" customHeight="1" x14ac:dyDescent="0.4">
      <c r="A18" s="71"/>
      <c r="B18" s="86">
        <f t="shared" si="23"/>
        <v>5</v>
      </c>
      <c r="C18" s="217"/>
      <c r="D18" s="218"/>
      <c r="E18" s="219"/>
      <c r="F18" s="220"/>
      <c r="G18" s="221"/>
      <c r="H18" s="222"/>
      <c r="I18" s="222"/>
      <c r="J18" s="222"/>
      <c r="K18" s="223"/>
      <c r="L18" s="224"/>
      <c r="M18" s="225"/>
      <c r="N18" s="225"/>
      <c r="O18" s="226"/>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27">
        <f t="shared" ref="AU18:AU31" si="24">IF($AZ$3="４週",SUM(P18:AQ18),IF($AZ$3="暦月",SUM(P18:AT18),""))</f>
        <v>0</v>
      </c>
      <c r="AV18" s="228"/>
      <c r="AW18" s="229">
        <f t="shared" si="22"/>
        <v>0</v>
      </c>
      <c r="AX18" s="230"/>
      <c r="AY18" s="197"/>
      <c r="AZ18" s="198"/>
      <c r="BA18" s="198"/>
      <c r="BB18" s="198"/>
      <c r="BC18" s="198"/>
      <c r="BD18" s="199"/>
    </row>
    <row r="19" spans="1:56" ht="39.950000000000003" customHeight="1" x14ac:dyDescent="0.4">
      <c r="A19" s="71"/>
      <c r="B19" s="86">
        <f t="shared" si="23"/>
        <v>6</v>
      </c>
      <c r="C19" s="217"/>
      <c r="D19" s="218"/>
      <c r="E19" s="219"/>
      <c r="F19" s="220"/>
      <c r="G19" s="221"/>
      <c r="H19" s="222"/>
      <c r="I19" s="222"/>
      <c r="J19" s="222"/>
      <c r="K19" s="223"/>
      <c r="L19" s="224"/>
      <c r="M19" s="225"/>
      <c r="N19" s="225"/>
      <c r="O19" s="22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27">
        <f t="shared" si="24"/>
        <v>0</v>
      </c>
      <c r="AV19" s="228"/>
      <c r="AW19" s="229">
        <f t="shared" si="22"/>
        <v>0</v>
      </c>
      <c r="AX19" s="230"/>
      <c r="AY19" s="197"/>
      <c r="AZ19" s="198"/>
      <c r="BA19" s="198"/>
      <c r="BB19" s="198"/>
      <c r="BC19" s="198"/>
      <c r="BD19" s="199"/>
    </row>
    <row r="20" spans="1:56" ht="39.950000000000003" customHeight="1" x14ac:dyDescent="0.4">
      <c r="A20" s="71"/>
      <c r="B20" s="86">
        <f t="shared" si="23"/>
        <v>7</v>
      </c>
      <c r="C20" s="217"/>
      <c r="D20" s="218"/>
      <c r="E20" s="219"/>
      <c r="F20" s="220"/>
      <c r="G20" s="221"/>
      <c r="H20" s="222"/>
      <c r="I20" s="222"/>
      <c r="J20" s="222"/>
      <c r="K20" s="223"/>
      <c r="L20" s="224"/>
      <c r="M20" s="225"/>
      <c r="N20" s="225"/>
      <c r="O20" s="22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27">
        <f>IF($AZ$3="４週",SUM(P20:AQ20),IF($AZ$3="暦月",SUM(P20:AT20),""))</f>
        <v>0</v>
      </c>
      <c r="AV20" s="228"/>
      <c r="AW20" s="229">
        <f t="shared" si="22"/>
        <v>0</v>
      </c>
      <c r="AX20" s="230"/>
      <c r="AY20" s="197"/>
      <c r="AZ20" s="198"/>
      <c r="BA20" s="198"/>
      <c r="BB20" s="198"/>
      <c r="BC20" s="198"/>
      <c r="BD20" s="199"/>
    </row>
    <row r="21" spans="1:56" ht="39.950000000000003" customHeight="1" x14ac:dyDescent="0.4">
      <c r="A21" s="71"/>
      <c r="B21" s="86">
        <f t="shared" si="23"/>
        <v>8</v>
      </c>
      <c r="C21" s="217"/>
      <c r="D21" s="218"/>
      <c r="E21" s="219"/>
      <c r="F21" s="220"/>
      <c r="G21" s="221"/>
      <c r="H21" s="222"/>
      <c r="I21" s="222"/>
      <c r="J21" s="222"/>
      <c r="K21" s="223"/>
      <c r="L21" s="224"/>
      <c r="M21" s="225"/>
      <c r="N21" s="225"/>
      <c r="O21" s="22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27">
        <f t="shared" si="24"/>
        <v>0</v>
      </c>
      <c r="AV21" s="228"/>
      <c r="AW21" s="229">
        <f t="shared" si="22"/>
        <v>0</v>
      </c>
      <c r="AX21" s="230"/>
      <c r="AY21" s="197"/>
      <c r="AZ21" s="198"/>
      <c r="BA21" s="198"/>
      <c r="BB21" s="198"/>
      <c r="BC21" s="198"/>
      <c r="BD21" s="199"/>
    </row>
    <row r="22" spans="1:56" ht="39.950000000000003" customHeight="1" x14ac:dyDescent="0.4">
      <c r="A22" s="71"/>
      <c r="B22" s="86">
        <f t="shared" si="23"/>
        <v>9</v>
      </c>
      <c r="C22" s="217"/>
      <c r="D22" s="218"/>
      <c r="E22" s="219"/>
      <c r="F22" s="220"/>
      <c r="G22" s="221"/>
      <c r="H22" s="222"/>
      <c r="I22" s="222"/>
      <c r="J22" s="222"/>
      <c r="K22" s="223"/>
      <c r="L22" s="224"/>
      <c r="M22" s="225"/>
      <c r="N22" s="225"/>
      <c r="O22" s="22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27">
        <f t="shared" si="24"/>
        <v>0</v>
      </c>
      <c r="AV22" s="228"/>
      <c r="AW22" s="229">
        <f t="shared" si="22"/>
        <v>0</v>
      </c>
      <c r="AX22" s="230"/>
      <c r="AY22" s="197"/>
      <c r="AZ22" s="198"/>
      <c r="BA22" s="198"/>
      <c r="BB22" s="198"/>
      <c r="BC22" s="198"/>
      <c r="BD22" s="199"/>
    </row>
    <row r="23" spans="1:56" ht="39.950000000000003" customHeight="1" x14ac:dyDescent="0.4">
      <c r="A23" s="71"/>
      <c r="B23" s="86">
        <f t="shared" si="23"/>
        <v>10</v>
      </c>
      <c r="C23" s="217"/>
      <c r="D23" s="218"/>
      <c r="E23" s="219"/>
      <c r="F23" s="220"/>
      <c r="G23" s="221"/>
      <c r="H23" s="222"/>
      <c r="I23" s="222"/>
      <c r="J23" s="222"/>
      <c r="K23" s="223"/>
      <c r="L23" s="224"/>
      <c r="M23" s="225"/>
      <c r="N23" s="225"/>
      <c r="O23" s="22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27">
        <f t="shared" si="24"/>
        <v>0</v>
      </c>
      <c r="AV23" s="228"/>
      <c r="AW23" s="229">
        <f t="shared" si="22"/>
        <v>0</v>
      </c>
      <c r="AX23" s="230"/>
      <c r="AY23" s="197"/>
      <c r="AZ23" s="198"/>
      <c r="BA23" s="198"/>
      <c r="BB23" s="198"/>
      <c r="BC23" s="198"/>
      <c r="BD23" s="199"/>
    </row>
    <row r="24" spans="1:56" ht="39.950000000000003" customHeight="1" x14ac:dyDescent="0.4">
      <c r="A24" s="71"/>
      <c r="B24" s="86">
        <f t="shared" si="23"/>
        <v>11</v>
      </c>
      <c r="C24" s="217"/>
      <c r="D24" s="218"/>
      <c r="E24" s="219"/>
      <c r="F24" s="220"/>
      <c r="G24" s="221"/>
      <c r="H24" s="222"/>
      <c r="I24" s="222"/>
      <c r="J24" s="222"/>
      <c r="K24" s="223"/>
      <c r="L24" s="224"/>
      <c r="M24" s="225"/>
      <c r="N24" s="225"/>
      <c r="O24" s="22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27">
        <f t="shared" si="24"/>
        <v>0</v>
      </c>
      <c r="AV24" s="228"/>
      <c r="AW24" s="229">
        <f t="shared" si="22"/>
        <v>0</v>
      </c>
      <c r="AX24" s="230"/>
      <c r="AY24" s="197"/>
      <c r="AZ24" s="198"/>
      <c r="BA24" s="198"/>
      <c r="BB24" s="198"/>
      <c r="BC24" s="198"/>
      <c r="BD24" s="199"/>
    </row>
    <row r="25" spans="1:56" ht="39.950000000000003" customHeight="1" x14ac:dyDescent="0.4">
      <c r="A25" s="71"/>
      <c r="B25" s="86">
        <f t="shared" si="23"/>
        <v>12</v>
      </c>
      <c r="C25" s="217"/>
      <c r="D25" s="218"/>
      <c r="E25" s="219"/>
      <c r="F25" s="220"/>
      <c r="G25" s="221"/>
      <c r="H25" s="222"/>
      <c r="I25" s="222"/>
      <c r="J25" s="222"/>
      <c r="K25" s="223"/>
      <c r="L25" s="224"/>
      <c r="M25" s="225"/>
      <c r="N25" s="225"/>
      <c r="O25" s="22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27">
        <f t="shared" si="24"/>
        <v>0</v>
      </c>
      <c r="AV25" s="228"/>
      <c r="AW25" s="229">
        <f t="shared" si="22"/>
        <v>0</v>
      </c>
      <c r="AX25" s="230"/>
      <c r="AY25" s="197"/>
      <c r="AZ25" s="198"/>
      <c r="BA25" s="198"/>
      <c r="BB25" s="198"/>
      <c r="BC25" s="198"/>
      <c r="BD25" s="199"/>
    </row>
    <row r="26" spans="1:56" ht="39.950000000000003" customHeight="1" x14ac:dyDescent="0.4">
      <c r="A26" s="71"/>
      <c r="B26" s="86">
        <f t="shared" si="23"/>
        <v>13</v>
      </c>
      <c r="C26" s="217"/>
      <c r="D26" s="218"/>
      <c r="E26" s="219"/>
      <c r="F26" s="220"/>
      <c r="G26" s="221"/>
      <c r="H26" s="222"/>
      <c r="I26" s="222"/>
      <c r="J26" s="222"/>
      <c r="K26" s="223"/>
      <c r="L26" s="224"/>
      <c r="M26" s="225"/>
      <c r="N26" s="225"/>
      <c r="O26" s="22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27">
        <f t="shared" si="24"/>
        <v>0</v>
      </c>
      <c r="AV26" s="228"/>
      <c r="AW26" s="229">
        <f t="shared" si="22"/>
        <v>0</v>
      </c>
      <c r="AX26" s="230"/>
      <c r="AY26" s="197"/>
      <c r="AZ26" s="198"/>
      <c r="BA26" s="198"/>
      <c r="BB26" s="198"/>
      <c r="BC26" s="198"/>
      <c r="BD26" s="199"/>
    </row>
    <row r="27" spans="1:56" ht="39.950000000000003" customHeight="1" x14ac:dyDescent="0.4">
      <c r="A27" s="71"/>
      <c r="B27" s="86">
        <f t="shared" si="23"/>
        <v>14</v>
      </c>
      <c r="C27" s="217"/>
      <c r="D27" s="218"/>
      <c r="E27" s="219"/>
      <c r="F27" s="220"/>
      <c r="G27" s="221"/>
      <c r="H27" s="222"/>
      <c r="I27" s="222"/>
      <c r="J27" s="222"/>
      <c r="K27" s="223"/>
      <c r="L27" s="224"/>
      <c r="M27" s="225"/>
      <c r="N27" s="225"/>
      <c r="O27" s="22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27">
        <f t="shared" si="24"/>
        <v>0</v>
      </c>
      <c r="AV27" s="228"/>
      <c r="AW27" s="229">
        <f t="shared" si="22"/>
        <v>0</v>
      </c>
      <c r="AX27" s="230"/>
      <c r="AY27" s="197"/>
      <c r="AZ27" s="198"/>
      <c r="BA27" s="198"/>
      <c r="BB27" s="198"/>
      <c r="BC27" s="198"/>
      <c r="BD27" s="199"/>
    </row>
    <row r="28" spans="1:56" ht="39.950000000000003" customHeight="1" x14ac:dyDescent="0.4">
      <c r="A28" s="71"/>
      <c r="B28" s="86">
        <f t="shared" si="23"/>
        <v>15</v>
      </c>
      <c r="C28" s="217"/>
      <c r="D28" s="218"/>
      <c r="E28" s="219"/>
      <c r="F28" s="220"/>
      <c r="G28" s="221"/>
      <c r="H28" s="222"/>
      <c r="I28" s="222"/>
      <c r="J28" s="222"/>
      <c r="K28" s="223"/>
      <c r="L28" s="224"/>
      <c r="M28" s="225"/>
      <c r="N28" s="225"/>
      <c r="O28" s="22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27">
        <f t="shared" si="24"/>
        <v>0</v>
      </c>
      <c r="AV28" s="228"/>
      <c r="AW28" s="229">
        <f t="shared" si="22"/>
        <v>0</v>
      </c>
      <c r="AX28" s="230"/>
      <c r="AY28" s="197"/>
      <c r="AZ28" s="198"/>
      <c r="BA28" s="198"/>
      <c r="BB28" s="198"/>
      <c r="BC28" s="198"/>
      <c r="BD28" s="199"/>
    </row>
    <row r="29" spans="1:56" ht="39.950000000000003" customHeight="1" x14ac:dyDescent="0.4">
      <c r="A29" s="71"/>
      <c r="B29" s="86">
        <f t="shared" si="23"/>
        <v>16</v>
      </c>
      <c r="C29" s="217"/>
      <c r="D29" s="218"/>
      <c r="E29" s="219"/>
      <c r="F29" s="220"/>
      <c r="G29" s="221"/>
      <c r="H29" s="222"/>
      <c r="I29" s="222"/>
      <c r="J29" s="222"/>
      <c r="K29" s="223"/>
      <c r="L29" s="224"/>
      <c r="M29" s="225"/>
      <c r="N29" s="225"/>
      <c r="O29" s="22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27">
        <f t="shared" si="24"/>
        <v>0</v>
      </c>
      <c r="AV29" s="228"/>
      <c r="AW29" s="229">
        <f t="shared" si="22"/>
        <v>0</v>
      </c>
      <c r="AX29" s="230"/>
      <c r="AY29" s="197"/>
      <c r="AZ29" s="198"/>
      <c r="BA29" s="198"/>
      <c r="BB29" s="198"/>
      <c r="BC29" s="198"/>
      <c r="BD29" s="199"/>
    </row>
    <row r="30" spans="1:56" ht="39.950000000000003" customHeight="1" x14ac:dyDescent="0.4">
      <c r="A30" s="71"/>
      <c r="B30" s="86">
        <f t="shared" si="23"/>
        <v>17</v>
      </c>
      <c r="C30" s="217"/>
      <c r="D30" s="218"/>
      <c r="E30" s="219"/>
      <c r="F30" s="220"/>
      <c r="G30" s="221"/>
      <c r="H30" s="222"/>
      <c r="I30" s="222"/>
      <c r="J30" s="222"/>
      <c r="K30" s="223"/>
      <c r="L30" s="224"/>
      <c r="M30" s="225"/>
      <c r="N30" s="225"/>
      <c r="O30" s="226"/>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27">
        <f t="shared" si="24"/>
        <v>0</v>
      </c>
      <c r="AV30" s="228"/>
      <c r="AW30" s="229">
        <f t="shared" si="22"/>
        <v>0</v>
      </c>
      <c r="AX30" s="230"/>
      <c r="AY30" s="197"/>
      <c r="AZ30" s="198"/>
      <c r="BA30" s="198"/>
      <c r="BB30" s="198"/>
      <c r="BC30" s="198"/>
      <c r="BD30" s="199"/>
    </row>
    <row r="31" spans="1:56" ht="39.950000000000003" customHeight="1" thickBot="1" x14ac:dyDescent="0.45">
      <c r="A31" s="71"/>
      <c r="B31" s="87">
        <f t="shared" si="23"/>
        <v>18</v>
      </c>
      <c r="C31" s="200"/>
      <c r="D31" s="201"/>
      <c r="E31" s="202"/>
      <c r="F31" s="203"/>
      <c r="G31" s="204"/>
      <c r="H31" s="205"/>
      <c r="I31" s="205"/>
      <c r="J31" s="205"/>
      <c r="K31" s="206"/>
      <c r="L31" s="207"/>
      <c r="M31" s="208"/>
      <c r="N31" s="208"/>
      <c r="O31" s="209"/>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10">
        <f t="shared" si="24"/>
        <v>0</v>
      </c>
      <c r="AV31" s="211"/>
      <c r="AW31" s="212">
        <f t="shared" si="22"/>
        <v>0</v>
      </c>
      <c r="AX31" s="213"/>
      <c r="AY31" s="214"/>
      <c r="AZ31" s="215"/>
      <c r="BA31" s="215"/>
      <c r="BB31" s="215"/>
      <c r="BC31" s="215"/>
      <c r="BD31" s="216"/>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127</v>
      </c>
      <c r="C33" s="98"/>
      <c r="D33" s="98"/>
      <c r="E33" s="98"/>
      <c r="F33" s="98"/>
      <c r="G33" s="98"/>
      <c r="H33" s="98"/>
      <c r="I33" s="98"/>
      <c r="J33" s="98"/>
      <c r="K33" s="98"/>
      <c r="L33" s="99"/>
      <c r="M33" s="98"/>
      <c r="N33" s="98"/>
      <c r="O33" s="98"/>
      <c r="P33" s="98"/>
      <c r="Q33" s="98"/>
      <c r="R33" s="98"/>
      <c r="S33" s="98"/>
      <c r="T33" s="98" t="s">
        <v>69</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95" t="s">
        <v>35</v>
      </c>
      <c r="D34" s="195"/>
      <c r="E34" s="195" t="s">
        <v>36</v>
      </c>
      <c r="F34" s="195"/>
      <c r="G34" s="195"/>
      <c r="H34" s="195"/>
      <c r="I34" s="98"/>
      <c r="J34" s="196" t="s">
        <v>39</v>
      </c>
      <c r="K34" s="196"/>
      <c r="L34" s="196"/>
      <c r="M34" s="196"/>
      <c r="N34" s="67"/>
      <c r="O34" s="67"/>
      <c r="P34" s="96" t="s">
        <v>47</v>
      </c>
      <c r="Q34" s="96"/>
      <c r="R34" s="98"/>
      <c r="S34" s="98"/>
      <c r="T34" s="170" t="s">
        <v>7</v>
      </c>
      <c r="U34" s="172"/>
      <c r="V34" s="170" t="s">
        <v>8</v>
      </c>
      <c r="W34" s="171"/>
      <c r="X34" s="171"/>
      <c r="Y34" s="172"/>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69"/>
      <c r="D35" s="169"/>
      <c r="E35" s="169" t="s">
        <v>37</v>
      </c>
      <c r="F35" s="169"/>
      <c r="G35" s="169" t="s">
        <v>38</v>
      </c>
      <c r="H35" s="169"/>
      <c r="I35" s="98"/>
      <c r="J35" s="169" t="s">
        <v>37</v>
      </c>
      <c r="K35" s="169"/>
      <c r="L35" s="169" t="s">
        <v>38</v>
      </c>
      <c r="M35" s="169"/>
      <c r="N35" s="67"/>
      <c r="O35" s="67"/>
      <c r="P35" s="96" t="s">
        <v>44</v>
      </c>
      <c r="Q35" s="96"/>
      <c r="R35" s="98"/>
      <c r="S35" s="98"/>
      <c r="T35" s="170" t="s">
        <v>3</v>
      </c>
      <c r="U35" s="172"/>
      <c r="V35" s="170" t="s">
        <v>50</v>
      </c>
      <c r="W35" s="171"/>
      <c r="X35" s="171"/>
      <c r="Y35" s="172"/>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70" t="s">
        <v>3</v>
      </c>
      <c r="D36" s="172"/>
      <c r="E36" s="187">
        <f>SUMIFS($AU$14:$AV$31,$C$14:$D$31,"介護支援専門員",$E$14:$F$31,"A")</f>
        <v>0</v>
      </c>
      <c r="F36" s="188"/>
      <c r="G36" s="189">
        <f>SUMIFS($AW$14:$AX$31,$C$14:$D$31,"介護支援専門員",$E$14:$F$31,"A")</f>
        <v>0</v>
      </c>
      <c r="H36" s="190"/>
      <c r="I36" s="112"/>
      <c r="J36" s="191">
        <v>0</v>
      </c>
      <c r="K36" s="192"/>
      <c r="L36" s="191">
        <v>0</v>
      </c>
      <c r="M36" s="192"/>
      <c r="N36" s="111"/>
      <c r="O36" s="111"/>
      <c r="P36" s="191">
        <v>0</v>
      </c>
      <c r="Q36" s="192"/>
      <c r="R36" s="98"/>
      <c r="S36" s="98"/>
      <c r="T36" s="170" t="s">
        <v>4</v>
      </c>
      <c r="U36" s="172"/>
      <c r="V36" s="170" t="s">
        <v>51</v>
      </c>
      <c r="W36" s="171"/>
      <c r="X36" s="171"/>
      <c r="Y36" s="172"/>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70" t="s">
        <v>4</v>
      </c>
      <c r="D37" s="172"/>
      <c r="E37" s="187">
        <f>SUMIFS($AU$14:$AV$31,$C$14:$D$31,"介護支援専門員",$E$14:$F$31,"B")</f>
        <v>0</v>
      </c>
      <c r="F37" s="188"/>
      <c r="G37" s="189">
        <f>SUMIFS($AW$14:$AX$31,$C$14:$D$31,"介護支援専門員",$E$14:$F$31,"B")</f>
        <v>0</v>
      </c>
      <c r="H37" s="190"/>
      <c r="I37" s="112"/>
      <c r="J37" s="191">
        <v>0</v>
      </c>
      <c r="K37" s="192"/>
      <c r="L37" s="191">
        <v>0</v>
      </c>
      <c r="M37" s="192"/>
      <c r="N37" s="111"/>
      <c r="O37" s="111"/>
      <c r="P37" s="191">
        <v>0</v>
      </c>
      <c r="Q37" s="192"/>
      <c r="R37" s="98"/>
      <c r="S37" s="98"/>
      <c r="T37" s="170" t="s">
        <v>5</v>
      </c>
      <c r="U37" s="172"/>
      <c r="V37" s="170" t="s">
        <v>52</v>
      </c>
      <c r="W37" s="171"/>
      <c r="X37" s="171"/>
      <c r="Y37" s="172"/>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70" t="s">
        <v>5</v>
      </c>
      <c r="D38" s="172"/>
      <c r="E38" s="187">
        <f>SUMIFS($AU$14:$AV$31,$C$14:$D$31,"介護支援専門員",$E$14:$F$31,"C")</f>
        <v>0</v>
      </c>
      <c r="F38" s="188"/>
      <c r="G38" s="189">
        <f>SUMIFS($AW$14:$AX$31,$C$14:$D$31,"介護支援専門員",$E$14:$F$31,"C")</f>
        <v>0</v>
      </c>
      <c r="H38" s="190"/>
      <c r="I38" s="112"/>
      <c r="J38" s="191">
        <v>0</v>
      </c>
      <c r="K38" s="192"/>
      <c r="L38" s="193">
        <v>0</v>
      </c>
      <c r="M38" s="194"/>
      <c r="N38" s="111"/>
      <c r="O38" s="111"/>
      <c r="P38" s="187" t="s">
        <v>30</v>
      </c>
      <c r="Q38" s="188"/>
      <c r="R38" s="98"/>
      <c r="S38" s="98"/>
      <c r="T38" s="170" t="s">
        <v>6</v>
      </c>
      <c r="U38" s="172"/>
      <c r="V38" s="170" t="s">
        <v>68</v>
      </c>
      <c r="W38" s="171"/>
      <c r="X38" s="171"/>
      <c r="Y38" s="172"/>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70" t="s">
        <v>6</v>
      </c>
      <c r="D39" s="172"/>
      <c r="E39" s="187">
        <f>SUMIFS($AU$14:$AV$31,$C$14:$D$31,"介護支援専門員",$E$14:$F$31,"D")</f>
        <v>0</v>
      </c>
      <c r="F39" s="188"/>
      <c r="G39" s="189">
        <f>SUMIFS($AW$14:$AX$31,$C$14:$D$31,"介護支援専門員",$E$14:$F$31,"D")</f>
        <v>0</v>
      </c>
      <c r="H39" s="190"/>
      <c r="I39" s="112"/>
      <c r="J39" s="191">
        <v>0</v>
      </c>
      <c r="K39" s="192"/>
      <c r="L39" s="193">
        <v>0</v>
      </c>
      <c r="M39" s="194"/>
      <c r="N39" s="111"/>
      <c r="O39" s="111"/>
      <c r="P39" s="187" t="s">
        <v>30</v>
      </c>
      <c r="Q39" s="188"/>
      <c r="R39" s="98"/>
      <c r="S39" s="98"/>
      <c r="T39" s="98"/>
      <c r="U39" s="184"/>
      <c r="V39" s="184"/>
      <c r="W39" s="185"/>
      <c r="X39" s="185"/>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70" t="s">
        <v>27</v>
      </c>
      <c r="D40" s="172"/>
      <c r="E40" s="187">
        <f>SUM(E36:F39)</f>
        <v>0</v>
      </c>
      <c r="F40" s="188"/>
      <c r="G40" s="189">
        <f>SUM(G36:H39)</f>
        <v>0</v>
      </c>
      <c r="H40" s="190"/>
      <c r="I40" s="112"/>
      <c r="J40" s="187">
        <f>SUM(J36:K39)</f>
        <v>0</v>
      </c>
      <c r="K40" s="188"/>
      <c r="L40" s="187">
        <f>SUM(L36:M39)</f>
        <v>0</v>
      </c>
      <c r="M40" s="188"/>
      <c r="N40" s="111"/>
      <c r="O40" s="111"/>
      <c r="P40" s="187">
        <f>SUM(P36:Q37)</f>
        <v>0</v>
      </c>
      <c r="Q40" s="188"/>
      <c r="R40" s="98"/>
      <c r="S40" s="98"/>
      <c r="T40" s="98"/>
      <c r="U40" s="184"/>
      <c r="V40" s="184"/>
      <c r="W40" s="185"/>
      <c r="X40" s="185"/>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87</v>
      </c>
      <c r="J42" s="179" t="s">
        <v>88</v>
      </c>
      <c r="K42" s="180"/>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69" t="s">
        <v>42</v>
      </c>
      <c r="N44" s="169"/>
      <c r="O44" s="169"/>
      <c r="P44" s="169"/>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81">
        <f>IF($J$42="週",L40,J40)</f>
        <v>0</v>
      </c>
      <c r="D45" s="182"/>
      <c r="E45" s="182"/>
      <c r="F45" s="183"/>
      <c r="G45" s="145" t="s">
        <v>28</v>
      </c>
      <c r="H45" s="170">
        <f>IF($J$42="週",$AV$5,$AZ$5)</f>
        <v>40</v>
      </c>
      <c r="I45" s="171"/>
      <c r="J45" s="171"/>
      <c r="K45" s="172"/>
      <c r="L45" s="145" t="s">
        <v>29</v>
      </c>
      <c r="M45" s="173">
        <f>ROUNDDOWN(C45/H45,1)</f>
        <v>0</v>
      </c>
      <c r="N45" s="174"/>
      <c r="O45" s="174"/>
      <c r="P45" s="175"/>
      <c r="Q45" s="98"/>
      <c r="R45" s="98"/>
      <c r="S45" s="98"/>
      <c r="T45" s="98"/>
      <c r="U45" s="186"/>
      <c r="V45" s="186"/>
      <c r="W45" s="186"/>
      <c r="X45" s="186"/>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70</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116</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69" t="s">
        <v>27</v>
      </c>
      <c r="N49" s="169"/>
      <c r="O49" s="169"/>
      <c r="P49" s="169"/>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70">
        <f>P40</f>
        <v>0</v>
      </c>
      <c r="D50" s="171"/>
      <c r="E50" s="171"/>
      <c r="F50" s="172"/>
      <c r="G50" s="145" t="s">
        <v>79</v>
      </c>
      <c r="H50" s="173">
        <f>M45</f>
        <v>0</v>
      </c>
      <c r="I50" s="174"/>
      <c r="J50" s="174"/>
      <c r="K50" s="175"/>
      <c r="L50" s="145" t="s">
        <v>29</v>
      </c>
      <c r="M50" s="176">
        <f>ROUNDDOWN(C50+H50,1)</f>
        <v>0</v>
      </c>
      <c r="N50" s="177"/>
      <c r="O50" s="177"/>
      <c r="P50" s="17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9" priority="4">
      <formula>INDIRECT(ADDRESS(ROW(),COLUMN()))=TRUNC(INDIRECT(ADDRESS(ROW(),COLUMN())))</formula>
    </cfRule>
  </conditionalFormatting>
  <conditionalFormatting sqref="E40:Q40 I36:Q39">
    <cfRule type="expression" dxfId="8" priority="3">
      <formula>INDIRECT(ADDRESS(ROW(),COLUMN()))=TRUNC(INDIRECT(ADDRESS(ROW(),COLUMN())))</formula>
    </cfRule>
  </conditionalFormatting>
  <conditionalFormatting sqref="C45:F45">
    <cfRule type="expression" dxfId="7" priority="2">
      <formula>INDIRECT(ADDRESS(ROW(),COLUMN()))=TRUNC(INDIRECT(ADDRESS(ROW(),COLUMN())))</formula>
    </cfRule>
  </conditionalFormatting>
  <conditionalFormatting sqref="E36:H39">
    <cfRule type="expression" dxfId="6"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70" zoomScaleNormal="70" zoomScaleSheetLayoutView="75" workbookViewId="0">
      <selection activeCell="AB25" sqref="AB25"/>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84" t="s">
        <v>107</v>
      </c>
      <c r="AN1" s="284"/>
      <c r="AO1" s="284"/>
      <c r="AP1" s="284"/>
      <c r="AQ1" s="284"/>
      <c r="AR1" s="284"/>
      <c r="AS1" s="284"/>
      <c r="AT1" s="284"/>
      <c r="AU1" s="284"/>
      <c r="AV1" s="284"/>
      <c r="AW1" s="284"/>
      <c r="AX1" s="284"/>
      <c r="AY1" s="284"/>
      <c r="AZ1" s="284"/>
      <c r="BA1" s="28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85">
        <v>6</v>
      </c>
      <c r="V2" s="285"/>
      <c r="W2" s="39" t="s">
        <v>16</v>
      </c>
      <c r="X2" s="286">
        <f>IF(U2=0,"",YEAR(DATE(2018+U2,1,1)))</f>
        <v>2024</v>
      </c>
      <c r="Y2" s="286"/>
      <c r="Z2" s="41" t="s">
        <v>20</v>
      </c>
      <c r="AA2" s="41" t="s">
        <v>21</v>
      </c>
      <c r="AB2" s="285">
        <v>4</v>
      </c>
      <c r="AC2" s="285"/>
      <c r="AD2" s="41" t="s">
        <v>22</v>
      </c>
      <c r="AE2" s="41"/>
      <c r="AF2" s="41"/>
      <c r="AG2" s="41"/>
      <c r="AH2" s="41"/>
      <c r="AI2" s="41"/>
      <c r="AJ2" s="40"/>
      <c r="AK2" s="39" t="s">
        <v>17</v>
      </c>
      <c r="AL2" s="39" t="s">
        <v>16</v>
      </c>
      <c r="AM2" s="285"/>
      <c r="AN2" s="285"/>
      <c r="AO2" s="285"/>
      <c r="AP2" s="285"/>
      <c r="AQ2" s="285"/>
      <c r="AR2" s="285"/>
      <c r="AS2" s="285"/>
      <c r="AT2" s="285"/>
      <c r="AU2" s="285"/>
      <c r="AV2" s="285"/>
      <c r="AW2" s="285"/>
      <c r="AX2" s="285"/>
      <c r="AY2" s="285"/>
      <c r="AZ2" s="285"/>
      <c r="BA2" s="28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71</v>
      </c>
      <c r="AZ3" s="287" t="s">
        <v>97</v>
      </c>
      <c r="BA3" s="287"/>
      <c r="BB3" s="287"/>
      <c r="BC3" s="28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91</v>
      </c>
      <c r="AZ4" s="287" t="s">
        <v>92</v>
      </c>
      <c r="BA4" s="287"/>
      <c r="BB4" s="287"/>
      <c r="BC4" s="28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78">
        <v>40</v>
      </c>
      <c r="AW5" s="279"/>
      <c r="AX5" s="61" t="s">
        <v>23</v>
      </c>
      <c r="AY5" s="60"/>
      <c r="AZ5" s="278">
        <v>160</v>
      </c>
      <c r="BA5" s="279"/>
      <c r="BB5" s="61" t="s">
        <v>82</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119</v>
      </c>
      <c r="AR6" s="60"/>
      <c r="AS6" s="155"/>
      <c r="AT6" s="155"/>
      <c r="AU6" s="155"/>
      <c r="AV6" s="60"/>
      <c r="AW6" s="60"/>
      <c r="AX6" s="156"/>
      <c r="AY6" s="60"/>
      <c r="AZ6" s="278">
        <v>100</v>
      </c>
      <c r="BA6" s="279"/>
      <c r="BB6" s="157" t="s">
        <v>118</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82">
        <f>DAY(EOMONTH(DATE(X2,AB2,1),0))</f>
        <v>30</v>
      </c>
      <c r="BA7" s="28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61" t="s">
        <v>26</v>
      </c>
      <c r="C9" s="264" t="s">
        <v>120</v>
      </c>
      <c r="D9" s="265"/>
      <c r="E9" s="270" t="s">
        <v>121</v>
      </c>
      <c r="F9" s="265"/>
      <c r="G9" s="270" t="s">
        <v>122</v>
      </c>
      <c r="H9" s="264"/>
      <c r="I9" s="264"/>
      <c r="J9" s="264"/>
      <c r="K9" s="265"/>
      <c r="L9" s="270" t="s">
        <v>123</v>
      </c>
      <c r="M9" s="264"/>
      <c r="N9" s="264"/>
      <c r="O9" s="273"/>
      <c r="P9" s="276" t="s">
        <v>124</v>
      </c>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c r="AP9" s="277"/>
      <c r="AQ9" s="277"/>
      <c r="AR9" s="277"/>
      <c r="AS9" s="277"/>
      <c r="AT9" s="277"/>
      <c r="AU9" s="248" t="str">
        <f>IF(AZ3="４週","(10)1～4週目の勤務時間数合計","(11)1か月の勤務時間数合計")</f>
        <v>(10)1～4週目の勤務時間数合計</v>
      </c>
      <c r="AV9" s="249"/>
      <c r="AW9" s="248" t="s">
        <v>125</v>
      </c>
      <c r="AX9" s="249"/>
      <c r="AY9" s="256" t="s">
        <v>126</v>
      </c>
      <c r="AZ9" s="256"/>
      <c r="BA9" s="256"/>
      <c r="BB9" s="256"/>
      <c r="BC9" s="256"/>
      <c r="BD9" s="256"/>
    </row>
    <row r="10" spans="1:57" ht="20.25" customHeight="1" thickBot="1" x14ac:dyDescent="0.45">
      <c r="A10" s="71"/>
      <c r="B10" s="262"/>
      <c r="C10" s="266"/>
      <c r="D10" s="267"/>
      <c r="E10" s="271"/>
      <c r="F10" s="267"/>
      <c r="G10" s="271"/>
      <c r="H10" s="266"/>
      <c r="I10" s="266"/>
      <c r="J10" s="266"/>
      <c r="K10" s="267"/>
      <c r="L10" s="271"/>
      <c r="M10" s="266"/>
      <c r="N10" s="266"/>
      <c r="O10" s="274"/>
      <c r="P10" s="258" t="s">
        <v>10</v>
      </c>
      <c r="Q10" s="259"/>
      <c r="R10" s="259"/>
      <c r="S10" s="259"/>
      <c r="T10" s="259"/>
      <c r="U10" s="259"/>
      <c r="V10" s="260"/>
      <c r="W10" s="258" t="s">
        <v>11</v>
      </c>
      <c r="X10" s="259"/>
      <c r="Y10" s="259"/>
      <c r="Z10" s="259"/>
      <c r="AA10" s="259"/>
      <c r="AB10" s="259"/>
      <c r="AC10" s="260"/>
      <c r="AD10" s="258" t="s">
        <v>12</v>
      </c>
      <c r="AE10" s="259"/>
      <c r="AF10" s="259"/>
      <c r="AG10" s="259"/>
      <c r="AH10" s="259"/>
      <c r="AI10" s="259"/>
      <c r="AJ10" s="260"/>
      <c r="AK10" s="258" t="s">
        <v>13</v>
      </c>
      <c r="AL10" s="259"/>
      <c r="AM10" s="259"/>
      <c r="AN10" s="259"/>
      <c r="AO10" s="259"/>
      <c r="AP10" s="259"/>
      <c r="AQ10" s="260"/>
      <c r="AR10" s="258" t="s">
        <v>14</v>
      </c>
      <c r="AS10" s="259"/>
      <c r="AT10" s="260"/>
      <c r="AU10" s="250"/>
      <c r="AV10" s="251"/>
      <c r="AW10" s="250"/>
      <c r="AX10" s="251"/>
      <c r="AY10" s="256"/>
      <c r="AZ10" s="256"/>
      <c r="BA10" s="256"/>
      <c r="BB10" s="256"/>
      <c r="BC10" s="256"/>
      <c r="BD10" s="256"/>
    </row>
    <row r="11" spans="1:57" ht="20.25" customHeight="1" thickBot="1" x14ac:dyDescent="0.45">
      <c r="A11" s="71"/>
      <c r="B11" s="262"/>
      <c r="C11" s="266"/>
      <c r="D11" s="267"/>
      <c r="E11" s="271"/>
      <c r="F11" s="267"/>
      <c r="G11" s="271"/>
      <c r="H11" s="266"/>
      <c r="I11" s="266"/>
      <c r="J11" s="266"/>
      <c r="K11" s="267"/>
      <c r="L11" s="271"/>
      <c r="M11" s="266"/>
      <c r="N11" s="266"/>
      <c r="O11" s="27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50"/>
      <c r="AV11" s="251"/>
      <c r="AW11" s="250"/>
      <c r="AX11" s="251"/>
      <c r="AY11" s="256"/>
      <c r="AZ11" s="256"/>
      <c r="BA11" s="256"/>
      <c r="BB11" s="256"/>
      <c r="BC11" s="256"/>
      <c r="BD11" s="256"/>
    </row>
    <row r="12" spans="1:57" ht="20.25" hidden="1" customHeight="1" thickBot="1" x14ac:dyDescent="0.45">
      <c r="A12" s="71"/>
      <c r="B12" s="262"/>
      <c r="C12" s="266"/>
      <c r="D12" s="267"/>
      <c r="E12" s="271"/>
      <c r="F12" s="267"/>
      <c r="G12" s="271"/>
      <c r="H12" s="266"/>
      <c r="I12" s="266"/>
      <c r="J12" s="266"/>
      <c r="K12" s="267"/>
      <c r="L12" s="271"/>
      <c r="M12" s="266"/>
      <c r="N12" s="266"/>
      <c r="O12" s="27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52"/>
      <c r="AV12" s="253"/>
      <c r="AW12" s="252"/>
      <c r="AX12" s="253"/>
      <c r="AY12" s="257"/>
      <c r="AZ12" s="257"/>
      <c r="BA12" s="257"/>
      <c r="BB12" s="257"/>
      <c r="BC12" s="257"/>
      <c r="BD12" s="257"/>
    </row>
    <row r="13" spans="1:57" ht="20.25" customHeight="1" thickBot="1" x14ac:dyDescent="0.45">
      <c r="A13" s="71"/>
      <c r="B13" s="263"/>
      <c r="C13" s="268"/>
      <c r="D13" s="269"/>
      <c r="E13" s="272"/>
      <c r="F13" s="269"/>
      <c r="G13" s="272"/>
      <c r="H13" s="268"/>
      <c r="I13" s="268"/>
      <c r="J13" s="268"/>
      <c r="K13" s="269"/>
      <c r="L13" s="272"/>
      <c r="M13" s="268"/>
      <c r="N13" s="268"/>
      <c r="O13" s="27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54"/>
      <c r="AV13" s="255"/>
      <c r="AW13" s="254"/>
      <c r="AX13" s="255"/>
      <c r="AY13" s="256"/>
      <c r="AZ13" s="256"/>
      <c r="BA13" s="256"/>
      <c r="BB13" s="256"/>
      <c r="BC13" s="256"/>
      <c r="BD13" s="256"/>
    </row>
    <row r="14" spans="1:57" ht="39.950000000000003" customHeight="1" x14ac:dyDescent="0.4">
      <c r="A14" s="71"/>
      <c r="B14" s="110">
        <v>1</v>
      </c>
      <c r="C14" s="234"/>
      <c r="D14" s="235"/>
      <c r="E14" s="236"/>
      <c r="F14" s="237"/>
      <c r="G14" s="238"/>
      <c r="H14" s="239"/>
      <c r="I14" s="239"/>
      <c r="J14" s="239"/>
      <c r="K14" s="240"/>
      <c r="L14" s="241"/>
      <c r="M14" s="242"/>
      <c r="N14" s="242"/>
      <c r="O14" s="243"/>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44">
        <f>IF($AZ$3="４週",SUM(P14:AQ14),IF($AZ$3="暦月",SUM(P14:AT14),""))</f>
        <v>0</v>
      </c>
      <c r="AV14" s="245"/>
      <c r="AW14" s="246">
        <f t="shared" ref="AW14:AW45" si="1">IF($AZ$3="４週",AU14/4,IF($AZ$3="暦月",AU14/($AZ$7/7),""))</f>
        <v>0</v>
      </c>
      <c r="AX14" s="247"/>
      <c r="AY14" s="231"/>
      <c r="AZ14" s="232"/>
      <c r="BA14" s="232"/>
      <c r="BB14" s="232"/>
      <c r="BC14" s="232"/>
      <c r="BD14" s="233"/>
    </row>
    <row r="15" spans="1:57" ht="39.950000000000003" customHeight="1" x14ac:dyDescent="0.4">
      <c r="A15" s="71"/>
      <c r="B15" s="86">
        <f t="shared" ref="B15:B30" si="2">B14+1</f>
        <v>2</v>
      </c>
      <c r="C15" s="217"/>
      <c r="D15" s="218"/>
      <c r="E15" s="219"/>
      <c r="F15" s="220"/>
      <c r="G15" s="221"/>
      <c r="H15" s="222"/>
      <c r="I15" s="222"/>
      <c r="J15" s="222"/>
      <c r="K15" s="223"/>
      <c r="L15" s="224"/>
      <c r="M15" s="225"/>
      <c r="N15" s="225"/>
      <c r="O15" s="226"/>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27">
        <f>IF($AZ$3="４週",SUM(P15:AQ15),IF($AZ$3="暦月",SUM(P15:AT15),""))</f>
        <v>0</v>
      </c>
      <c r="AV15" s="228"/>
      <c r="AW15" s="229">
        <f t="shared" si="1"/>
        <v>0</v>
      </c>
      <c r="AX15" s="230"/>
      <c r="AY15" s="197"/>
      <c r="AZ15" s="198"/>
      <c r="BA15" s="198"/>
      <c r="BB15" s="198"/>
      <c r="BC15" s="198"/>
      <c r="BD15" s="199"/>
    </row>
    <row r="16" spans="1:57" ht="39.950000000000003" customHeight="1" x14ac:dyDescent="0.4">
      <c r="A16" s="71"/>
      <c r="B16" s="86">
        <f t="shared" si="2"/>
        <v>3</v>
      </c>
      <c r="C16" s="217"/>
      <c r="D16" s="218"/>
      <c r="E16" s="219"/>
      <c r="F16" s="220"/>
      <c r="G16" s="221"/>
      <c r="H16" s="222"/>
      <c r="I16" s="222"/>
      <c r="J16" s="222"/>
      <c r="K16" s="223"/>
      <c r="L16" s="224"/>
      <c r="M16" s="225"/>
      <c r="N16" s="225"/>
      <c r="O16" s="226"/>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27">
        <f>IF($AZ$3="４週",SUM(P16:AQ16),IF($AZ$3="暦月",SUM(P16:AT16),""))</f>
        <v>0</v>
      </c>
      <c r="AV16" s="228"/>
      <c r="AW16" s="229">
        <f t="shared" si="1"/>
        <v>0</v>
      </c>
      <c r="AX16" s="230"/>
      <c r="AY16" s="197"/>
      <c r="AZ16" s="198"/>
      <c r="BA16" s="198"/>
      <c r="BB16" s="198"/>
      <c r="BC16" s="198"/>
      <c r="BD16" s="199"/>
    </row>
    <row r="17" spans="1:56" ht="39.950000000000003" customHeight="1" x14ac:dyDescent="0.4">
      <c r="A17" s="71"/>
      <c r="B17" s="86">
        <f t="shared" si="2"/>
        <v>4</v>
      </c>
      <c r="C17" s="217"/>
      <c r="D17" s="218"/>
      <c r="E17" s="219"/>
      <c r="F17" s="220"/>
      <c r="G17" s="221"/>
      <c r="H17" s="222"/>
      <c r="I17" s="222"/>
      <c r="J17" s="222"/>
      <c r="K17" s="223"/>
      <c r="L17" s="224"/>
      <c r="M17" s="225"/>
      <c r="N17" s="225"/>
      <c r="O17" s="226"/>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27">
        <f>IF($AZ$3="４週",SUM(P17:AQ17),IF($AZ$3="暦月",SUM(P17:AT17),""))</f>
        <v>0</v>
      </c>
      <c r="AV17" s="228"/>
      <c r="AW17" s="229">
        <f t="shared" si="1"/>
        <v>0</v>
      </c>
      <c r="AX17" s="230"/>
      <c r="AY17" s="197"/>
      <c r="AZ17" s="198"/>
      <c r="BA17" s="198"/>
      <c r="BB17" s="198"/>
      <c r="BC17" s="198"/>
      <c r="BD17" s="199"/>
    </row>
    <row r="18" spans="1:56" ht="39.950000000000003" customHeight="1" x14ac:dyDescent="0.4">
      <c r="A18" s="71"/>
      <c r="B18" s="86">
        <f t="shared" si="2"/>
        <v>5</v>
      </c>
      <c r="C18" s="217"/>
      <c r="D18" s="218"/>
      <c r="E18" s="219"/>
      <c r="F18" s="220"/>
      <c r="G18" s="221"/>
      <c r="H18" s="222"/>
      <c r="I18" s="222"/>
      <c r="J18" s="222"/>
      <c r="K18" s="223"/>
      <c r="L18" s="224"/>
      <c r="M18" s="225"/>
      <c r="N18" s="225"/>
      <c r="O18" s="226"/>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27">
        <f t="shared" ref="AU18:AU113" si="3">IF($AZ$3="４週",SUM(P18:AQ18),IF($AZ$3="暦月",SUM(P18:AT18),""))</f>
        <v>0</v>
      </c>
      <c r="AV18" s="228"/>
      <c r="AW18" s="229">
        <f t="shared" si="1"/>
        <v>0</v>
      </c>
      <c r="AX18" s="230"/>
      <c r="AY18" s="197"/>
      <c r="AZ18" s="198"/>
      <c r="BA18" s="198"/>
      <c r="BB18" s="198"/>
      <c r="BC18" s="198"/>
      <c r="BD18" s="199"/>
    </row>
    <row r="19" spans="1:56" ht="39.950000000000003" customHeight="1" x14ac:dyDescent="0.4">
      <c r="A19" s="71"/>
      <c r="B19" s="86">
        <f t="shared" si="2"/>
        <v>6</v>
      </c>
      <c r="C19" s="217"/>
      <c r="D19" s="218"/>
      <c r="E19" s="219"/>
      <c r="F19" s="220"/>
      <c r="G19" s="221"/>
      <c r="H19" s="222"/>
      <c r="I19" s="222"/>
      <c r="J19" s="222"/>
      <c r="K19" s="223"/>
      <c r="L19" s="224"/>
      <c r="M19" s="225"/>
      <c r="N19" s="225"/>
      <c r="O19" s="22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27">
        <f t="shared" si="3"/>
        <v>0</v>
      </c>
      <c r="AV19" s="228"/>
      <c r="AW19" s="229">
        <f t="shared" si="1"/>
        <v>0</v>
      </c>
      <c r="AX19" s="230"/>
      <c r="AY19" s="197"/>
      <c r="AZ19" s="198"/>
      <c r="BA19" s="198"/>
      <c r="BB19" s="198"/>
      <c r="BC19" s="198"/>
      <c r="BD19" s="199"/>
    </row>
    <row r="20" spans="1:56" ht="39.950000000000003" customHeight="1" x14ac:dyDescent="0.4">
      <c r="A20" s="71"/>
      <c r="B20" s="86">
        <f t="shared" si="2"/>
        <v>7</v>
      </c>
      <c r="C20" s="217"/>
      <c r="D20" s="218"/>
      <c r="E20" s="219"/>
      <c r="F20" s="220"/>
      <c r="G20" s="221"/>
      <c r="H20" s="222"/>
      <c r="I20" s="222"/>
      <c r="J20" s="222"/>
      <c r="K20" s="223"/>
      <c r="L20" s="224"/>
      <c r="M20" s="225"/>
      <c r="N20" s="225"/>
      <c r="O20" s="22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27">
        <f>IF($AZ$3="４週",SUM(P20:AQ20),IF($AZ$3="暦月",SUM(P20:AT20),""))</f>
        <v>0</v>
      </c>
      <c r="AV20" s="228"/>
      <c r="AW20" s="229">
        <f t="shared" si="1"/>
        <v>0</v>
      </c>
      <c r="AX20" s="230"/>
      <c r="AY20" s="197"/>
      <c r="AZ20" s="198"/>
      <c r="BA20" s="198"/>
      <c r="BB20" s="198"/>
      <c r="BC20" s="198"/>
      <c r="BD20" s="199"/>
    </row>
    <row r="21" spans="1:56" ht="39.950000000000003" customHeight="1" x14ac:dyDescent="0.4">
      <c r="A21" s="71"/>
      <c r="B21" s="86">
        <f t="shared" si="2"/>
        <v>8</v>
      </c>
      <c r="C21" s="217"/>
      <c r="D21" s="218"/>
      <c r="E21" s="219"/>
      <c r="F21" s="220"/>
      <c r="G21" s="221"/>
      <c r="H21" s="222"/>
      <c r="I21" s="222"/>
      <c r="J21" s="222"/>
      <c r="K21" s="223"/>
      <c r="L21" s="224"/>
      <c r="M21" s="225"/>
      <c r="N21" s="225"/>
      <c r="O21" s="22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27">
        <f t="shared" si="3"/>
        <v>0</v>
      </c>
      <c r="AV21" s="228"/>
      <c r="AW21" s="229">
        <f t="shared" si="1"/>
        <v>0</v>
      </c>
      <c r="AX21" s="230"/>
      <c r="AY21" s="197"/>
      <c r="AZ21" s="198"/>
      <c r="BA21" s="198"/>
      <c r="BB21" s="198"/>
      <c r="BC21" s="198"/>
      <c r="BD21" s="199"/>
    </row>
    <row r="22" spans="1:56" ht="39.950000000000003" customHeight="1" x14ac:dyDescent="0.4">
      <c r="A22" s="71"/>
      <c r="B22" s="86">
        <f t="shared" si="2"/>
        <v>9</v>
      </c>
      <c r="C22" s="217"/>
      <c r="D22" s="218"/>
      <c r="E22" s="219"/>
      <c r="F22" s="220"/>
      <c r="G22" s="221"/>
      <c r="H22" s="222"/>
      <c r="I22" s="222"/>
      <c r="J22" s="222"/>
      <c r="K22" s="223"/>
      <c r="L22" s="224"/>
      <c r="M22" s="225"/>
      <c r="N22" s="225"/>
      <c r="O22" s="22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27">
        <f t="shared" si="3"/>
        <v>0</v>
      </c>
      <c r="AV22" s="228"/>
      <c r="AW22" s="229">
        <f t="shared" si="1"/>
        <v>0</v>
      </c>
      <c r="AX22" s="230"/>
      <c r="AY22" s="197"/>
      <c r="AZ22" s="198"/>
      <c r="BA22" s="198"/>
      <c r="BB22" s="198"/>
      <c r="BC22" s="198"/>
      <c r="BD22" s="199"/>
    </row>
    <row r="23" spans="1:56" ht="39.950000000000003" customHeight="1" x14ac:dyDescent="0.4">
      <c r="A23" s="71"/>
      <c r="B23" s="86">
        <f t="shared" si="2"/>
        <v>10</v>
      </c>
      <c r="C23" s="217"/>
      <c r="D23" s="218"/>
      <c r="E23" s="219"/>
      <c r="F23" s="220"/>
      <c r="G23" s="221"/>
      <c r="H23" s="222"/>
      <c r="I23" s="222"/>
      <c r="J23" s="222"/>
      <c r="K23" s="223"/>
      <c r="L23" s="224"/>
      <c r="M23" s="225"/>
      <c r="N23" s="225"/>
      <c r="O23" s="22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27">
        <f t="shared" si="3"/>
        <v>0</v>
      </c>
      <c r="AV23" s="228"/>
      <c r="AW23" s="229">
        <f t="shared" si="1"/>
        <v>0</v>
      </c>
      <c r="AX23" s="230"/>
      <c r="AY23" s="197"/>
      <c r="AZ23" s="198"/>
      <c r="BA23" s="198"/>
      <c r="BB23" s="198"/>
      <c r="BC23" s="198"/>
      <c r="BD23" s="199"/>
    </row>
    <row r="24" spans="1:56" ht="39.950000000000003" customHeight="1" x14ac:dyDescent="0.4">
      <c r="A24" s="71"/>
      <c r="B24" s="86">
        <f t="shared" si="2"/>
        <v>11</v>
      </c>
      <c r="C24" s="217"/>
      <c r="D24" s="218"/>
      <c r="E24" s="219"/>
      <c r="F24" s="220"/>
      <c r="G24" s="221"/>
      <c r="H24" s="222"/>
      <c r="I24" s="222"/>
      <c r="J24" s="222"/>
      <c r="K24" s="223"/>
      <c r="L24" s="224"/>
      <c r="M24" s="225"/>
      <c r="N24" s="225"/>
      <c r="O24" s="22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27">
        <f t="shared" si="3"/>
        <v>0</v>
      </c>
      <c r="AV24" s="228"/>
      <c r="AW24" s="229">
        <f t="shared" si="1"/>
        <v>0</v>
      </c>
      <c r="AX24" s="230"/>
      <c r="AY24" s="197"/>
      <c r="AZ24" s="198"/>
      <c r="BA24" s="198"/>
      <c r="BB24" s="198"/>
      <c r="BC24" s="198"/>
      <c r="BD24" s="199"/>
    </row>
    <row r="25" spans="1:56" ht="39.950000000000003" customHeight="1" x14ac:dyDescent="0.4">
      <c r="A25" s="71"/>
      <c r="B25" s="86">
        <f t="shared" si="2"/>
        <v>12</v>
      </c>
      <c r="C25" s="217"/>
      <c r="D25" s="218"/>
      <c r="E25" s="219"/>
      <c r="F25" s="220"/>
      <c r="G25" s="221"/>
      <c r="H25" s="222"/>
      <c r="I25" s="222"/>
      <c r="J25" s="222"/>
      <c r="K25" s="223"/>
      <c r="L25" s="224"/>
      <c r="M25" s="225"/>
      <c r="N25" s="225"/>
      <c r="O25" s="22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27">
        <f t="shared" si="3"/>
        <v>0</v>
      </c>
      <c r="AV25" s="228"/>
      <c r="AW25" s="229">
        <f t="shared" si="1"/>
        <v>0</v>
      </c>
      <c r="AX25" s="230"/>
      <c r="AY25" s="197"/>
      <c r="AZ25" s="198"/>
      <c r="BA25" s="198"/>
      <c r="BB25" s="198"/>
      <c r="BC25" s="198"/>
      <c r="BD25" s="199"/>
    </row>
    <row r="26" spans="1:56" ht="39.950000000000003" customHeight="1" x14ac:dyDescent="0.4">
      <c r="A26" s="71"/>
      <c r="B26" s="86">
        <f t="shared" si="2"/>
        <v>13</v>
      </c>
      <c r="C26" s="217"/>
      <c r="D26" s="218"/>
      <c r="E26" s="219"/>
      <c r="F26" s="220"/>
      <c r="G26" s="221"/>
      <c r="H26" s="222"/>
      <c r="I26" s="222"/>
      <c r="J26" s="222"/>
      <c r="K26" s="223"/>
      <c r="L26" s="224"/>
      <c r="M26" s="225"/>
      <c r="N26" s="225"/>
      <c r="O26" s="22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27">
        <f t="shared" si="3"/>
        <v>0</v>
      </c>
      <c r="AV26" s="228"/>
      <c r="AW26" s="229">
        <f t="shared" si="1"/>
        <v>0</v>
      </c>
      <c r="AX26" s="230"/>
      <c r="AY26" s="197"/>
      <c r="AZ26" s="198"/>
      <c r="BA26" s="198"/>
      <c r="BB26" s="198"/>
      <c r="BC26" s="198"/>
      <c r="BD26" s="199"/>
    </row>
    <row r="27" spans="1:56" ht="39.950000000000003" customHeight="1" x14ac:dyDescent="0.4">
      <c r="A27" s="71"/>
      <c r="B27" s="86">
        <f t="shared" si="2"/>
        <v>14</v>
      </c>
      <c r="C27" s="217"/>
      <c r="D27" s="218"/>
      <c r="E27" s="219"/>
      <c r="F27" s="220"/>
      <c r="G27" s="221"/>
      <c r="H27" s="222"/>
      <c r="I27" s="222"/>
      <c r="J27" s="222"/>
      <c r="K27" s="223"/>
      <c r="L27" s="224"/>
      <c r="M27" s="225"/>
      <c r="N27" s="225"/>
      <c r="O27" s="22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27">
        <f t="shared" si="3"/>
        <v>0</v>
      </c>
      <c r="AV27" s="228"/>
      <c r="AW27" s="229">
        <f t="shared" si="1"/>
        <v>0</v>
      </c>
      <c r="AX27" s="230"/>
      <c r="AY27" s="197"/>
      <c r="AZ27" s="198"/>
      <c r="BA27" s="198"/>
      <c r="BB27" s="198"/>
      <c r="BC27" s="198"/>
      <c r="BD27" s="199"/>
    </row>
    <row r="28" spans="1:56" ht="39.950000000000003" customHeight="1" x14ac:dyDescent="0.4">
      <c r="A28" s="71"/>
      <c r="B28" s="86">
        <f t="shared" si="2"/>
        <v>15</v>
      </c>
      <c r="C28" s="217"/>
      <c r="D28" s="218"/>
      <c r="E28" s="219"/>
      <c r="F28" s="220"/>
      <c r="G28" s="221"/>
      <c r="H28" s="222"/>
      <c r="I28" s="222"/>
      <c r="J28" s="222"/>
      <c r="K28" s="223"/>
      <c r="L28" s="224"/>
      <c r="M28" s="225"/>
      <c r="N28" s="225"/>
      <c r="O28" s="22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27">
        <f t="shared" si="3"/>
        <v>0</v>
      </c>
      <c r="AV28" s="228"/>
      <c r="AW28" s="229">
        <f t="shared" si="1"/>
        <v>0</v>
      </c>
      <c r="AX28" s="230"/>
      <c r="AY28" s="197"/>
      <c r="AZ28" s="198"/>
      <c r="BA28" s="198"/>
      <c r="BB28" s="198"/>
      <c r="BC28" s="198"/>
      <c r="BD28" s="199"/>
    </row>
    <row r="29" spans="1:56" ht="39.950000000000003" customHeight="1" x14ac:dyDescent="0.4">
      <c r="A29" s="71"/>
      <c r="B29" s="86">
        <f t="shared" si="2"/>
        <v>16</v>
      </c>
      <c r="C29" s="217"/>
      <c r="D29" s="218"/>
      <c r="E29" s="219"/>
      <c r="F29" s="220"/>
      <c r="G29" s="221"/>
      <c r="H29" s="222"/>
      <c r="I29" s="222"/>
      <c r="J29" s="222"/>
      <c r="K29" s="223"/>
      <c r="L29" s="224"/>
      <c r="M29" s="225"/>
      <c r="N29" s="225"/>
      <c r="O29" s="22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27">
        <f t="shared" si="3"/>
        <v>0</v>
      </c>
      <c r="AV29" s="228"/>
      <c r="AW29" s="229">
        <f t="shared" si="1"/>
        <v>0</v>
      </c>
      <c r="AX29" s="230"/>
      <c r="AY29" s="197"/>
      <c r="AZ29" s="198"/>
      <c r="BA29" s="198"/>
      <c r="BB29" s="198"/>
      <c r="BC29" s="198"/>
      <c r="BD29" s="199"/>
    </row>
    <row r="30" spans="1:56" ht="39.950000000000003" customHeight="1" x14ac:dyDescent="0.4">
      <c r="A30" s="71"/>
      <c r="B30" s="86">
        <f t="shared" si="2"/>
        <v>17</v>
      </c>
      <c r="C30" s="217"/>
      <c r="D30" s="218"/>
      <c r="E30" s="219"/>
      <c r="F30" s="220"/>
      <c r="G30" s="221"/>
      <c r="H30" s="222"/>
      <c r="I30" s="222"/>
      <c r="J30" s="222"/>
      <c r="K30" s="223"/>
      <c r="L30" s="224"/>
      <c r="M30" s="225"/>
      <c r="N30" s="225"/>
      <c r="O30" s="226"/>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27">
        <f t="shared" si="3"/>
        <v>0</v>
      </c>
      <c r="AV30" s="228"/>
      <c r="AW30" s="229">
        <f t="shared" si="1"/>
        <v>0</v>
      </c>
      <c r="AX30" s="230"/>
      <c r="AY30" s="197"/>
      <c r="AZ30" s="198"/>
      <c r="BA30" s="198"/>
      <c r="BB30" s="198"/>
      <c r="BC30" s="198"/>
      <c r="BD30" s="199"/>
    </row>
    <row r="31" spans="1:56" ht="39.950000000000003" customHeight="1" x14ac:dyDescent="0.4">
      <c r="A31" s="71"/>
      <c r="B31" s="86">
        <f t="shared" ref="B31:B94" si="4">B30+1</f>
        <v>18</v>
      </c>
      <c r="C31" s="217"/>
      <c r="D31" s="218"/>
      <c r="E31" s="219"/>
      <c r="F31" s="220"/>
      <c r="G31" s="221"/>
      <c r="H31" s="222"/>
      <c r="I31" s="222"/>
      <c r="J31" s="222"/>
      <c r="K31" s="223"/>
      <c r="L31" s="224"/>
      <c r="M31" s="225"/>
      <c r="N31" s="225"/>
      <c r="O31" s="226"/>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27">
        <f t="shared" ref="AU31" si="5">IF($AZ$3="４週",SUM(P31:AQ31),IF($AZ$3="暦月",SUM(P31:AT31),""))</f>
        <v>0</v>
      </c>
      <c r="AV31" s="228"/>
      <c r="AW31" s="229">
        <f t="shared" si="1"/>
        <v>0</v>
      </c>
      <c r="AX31" s="230"/>
      <c r="AY31" s="197"/>
      <c r="AZ31" s="198"/>
      <c r="BA31" s="198"/>
      <c r="BB31" s="198"/>
      <c r="BC31" s="198"/>
      <c r="BD31" s="199"/>
    </row>
    <row r="32" spans="1:56" ht="39.950000000000003" customHeight="1" x14ac:dyDescent="0.4">
      <c r="A32" s="71"/>
      <c r="B32" s="86">
        <f t="shared" si="4"/>
        <v>19</v>
      </c>
      <c r="C32" s="217"/>
      <c r="D32" s="218"/>
      <c r="E32" s="219"/>
      <c r="F32" s="220"/>
      <c r="G32" s="221"/>
      <c r="H32" s="222"/>
      <c r="I32" s="222"/>
      <c r="J32" s="222"/>
      <c r="K32" s="223"/>
      <c r="L32" s="224"/>
      <c r="M32" s="225"/>
      <c r="N32" s="225"/>
      <c r="O32" s="226"/>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27">
        <f t="shared" ref="AU32:AU95" si="6">IF($AZ$3="４週",SUM(P32:AQ32),IF($AZ$3="暦月",SUM(P32:AT32),""))</f>
        <v>0</v>
      </c>
      <c r="AV32" s="228"/>
      <c r="AW32" s="229">
        <f t="shared" si="1"/>
        <v>0</v>
      </c>
      <c r="AX32" s="230"/>
      <c r="AY32" s="197"/>
      <c r="AZ32" s="198"/>
      <c r="BA32" s="198"/>
      <c r="BB32" s="198"/>
      <c r="BC32" s="198"/>
      <c r="BD32" s="199"/>
    </row>
    <row r="33" spans="1:56" ht="39.950000000000003" customHeight="1" x14ac:dyDescent="0.4">
      <c r="A33" s="71"/>
      <c r="B33" s="86">
        <f t="shared" si="4"/>
        <v>20</v>
      </c>
      <c r="C33" s="217"/>
      <c r="D33" s="218"/>
      <c r="E33" s="219"/>
      <c r="F33" s="220"/>
      <c r="G33" s="221"/>
      <c r="H33" s="222"/>
      <c r="I33" s="222"/>
      <c r="J33" s="222"/>
      <c r="K33" s="223"/>
      <c r="L33" s="224"/>
      <c r="M33" s="225"/>
      <c r="N33" s="225"/>
      <c r="O33" s="226"/>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27">
        <f t="shared" si="6"/>
        <v>0</v>
      </c>
      <c r="AV33" s="228"/>
      <c r="AW33" s="229">
        <f t="shared" si="1"/>
        <v>0</v>
      </c>
      <c r="AX33" s="230"/>
      <c r="AY33" s="197"/>
      <c r="AZ33" s="198"/>
      <c r="BA33" s="198"/>
      <c r="BB33" s="198"/>
      <c r="BC33" s="198"/>
      <c r="BD33" s="199"/>
    </row>
    <row r="34" spans="1:56" ht="39.950000000000003" customHeight="1" x14ac:dyDescent="0.4">
      <c r="A34" s="71"/>
      <c r="B34" s="86">
        <f t="shared" si="4"/>
        <v>21</v>
      </c>
      <c r="C34" s="217"/>
      <c r="D34" s="218"/>
      <c r="E34" s="219"/>
      <c r="F34" s="220"/>
      <c r="G34" s="221"/>
      <c r="H34" s="222"/>
      <c r="I34" s="222"/>
      <c r="J34" s="222"/>
      <c r="K34" s="223"/>
      <c r="L34" s="224"/>
      <c r="M34" s="225"/>
      <c r="N34" s="225"/>
      <c r="O34" s="226"/>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27">
        <f t="shared" si="6"/>
        <v>0</v>
      </c>
      <c r="AV34" s="228"/>
      <c r="AW34" s="229">
        <f t="shared" si="1"/>
        <v>0</v>
      </c>
      <c r="AX34" s="230"/>
      <c r="AY34" s="197"/>
      <c r="AZ34" s="198"/>
      <c r="BA34" s="198"/>
      <c r="BB34" s="198"/>
      <c r="BC34" s="198"/>
      <c r="BD34" s="199"/>
    </row>
    <row r="35" spans="1:56" ht="39.950000000000003" customHeight="1" x14ac:dyDescent="0.4">
      <c r="A35" s="71"/>
      <c r="B35" s="86">
        <f t="shared" si="4"/>
        <v>22</v>
      </c>
      <c r="C35" s="217"/>
      <c r="D35" s="218"/>
      <c r="E35" s="219"/>
      <c r="F35" s="220"/>
      <c r="G35" s="221"/>
      <c r="H35" s="222"/>
      <c r="I35" s="222"/>
      <c r="J35" s="222"/>
      <c r="K35" s="223"/>
      <c r="L35" s="224"/>
      <c r="M35" s="225"/>
      <c r="N35" s="225"/>
      <c r="O35" s="226"/>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27">
        <f t="shared" si="6"/>
        <v>0</v>
      </c>
      <c r="AV35" s="228"/>
      <c r="AW35" s="229">
        <f t="shared" si="1"/>
        <v>0</v>
      </c>
      <c r="AX35" s="230"/>
      <c r="AY35" s="197"/>
      <c r="AZ35" s="198"/>
      <c r="BA35" s="198"/>
      <c r="BB35" s="198"/>
      <c r="BC35" s="198"/>
      <c r="BD35" s="199"/>
    </row>
    <row r="36" spans="1:56" ht="39.950000000000003" customHeight="1" x14ac:dyDescent="0.4">
      <c r="A36" s="71"/>
      <c r="B36" s="86">
        <f t="shared" si="4"/>
        <v>23</v>
      </c>
      <c r="C36" s="217"/>
      <c r="D36" s="218"/>
      <c r="E36" s="219"/>
      <c r="F36" s="220"/>
      <c r="G36" s="221"/>
      <c r="H36" s="222"/>
      <c r="I36" s="222"/>
      <c r="J36" s="222"/>
      <c r="K36" s="223"/>
      <c r="L36" s="224"/>
      <c r="M36" s="225"/>
      <c r="N36" s="225"/>
      <c r="O36" s="226"/>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27">
        <f t="shared" si="6"/>
        <v>0</v>
      </c>
      <c r="AV36" s="228"/>
      <c r="AW36" s="229">
        <f t="shared" si="1"/>
        <v>0</v>
      </c>
      <c r="AX36" s="230"/>
      <c r="AY36" s="197"/>
      <c r="AZ36" s="198"/>
      <c r="BA36" s="198"/>
      <c r="BB36" s="198"/>
      <c r="BC36" s="198"/>
      <c r="BD36" s="199"/>
    </row>
    <row r="37" spans="1:56" ht="39.950000000000003" customHeight="1" x14ac:dyDescent="0.4">
      <c r="A37" s="71"/>
      <c r="B37" s="86">
        <f t="shared" si="4"/>
        <v>24</v>
      </c>
      <c r="C37" s="217"/>
      <c r="D37" s="218"/>
      <c r="E37" s="219"/>
      <c r="F37" s="220"/>
      <c r="G37" s="221"/>
      <c r="H37" s="222"/>
      <c r="I37" s="222"/>
      <c r="J37" s="222"/>
      <c r="K37" s="223"/>
      <c r="L37" s="224"/>
      <c r="M37" s="225"/>
      <c r="N37" s="225"/>
      <c r="O37" s="226"/>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27">
        <f t="shared" si="6"/>
        <v>0</v>
      </c>
      <c r="AV37" s="228"/>
      <c r="AW37" s="229">
        <f t="shared" si="1"/>
        <v>0</v>
      </c>
      <c r="AX37" s="230"/>
      <c r="AY37" s="197"/>
      <c r="AZ37" s="198"/>
      <c r="BA37" s="198"/>
      <c r="BB37" s="198"/>
      <c r="BC37" s="198"/>
      <c r="BD37" s="199"/>
    </row>
    <row r="38" spans="1:56" ht="39.950000000000003" customHeight="1" x14ac:dyDescent="0.4">
      <c r="A38" s="71"/>
      <c r="B38" s="86">
        <f t="shared" si="4"/>
        <v>25</v>
      </c>
      <c r="C38" s="217"/>
      <c r="D38" s="218"/>
      <c r="E38" s="219"/>
      <c r="F38" s="220"/>
      <c r="G38" s="221"/>
      <c r="H38" s="222"/>
      <c r="I38" s="222"/>
      <c r="J38" s="222"/>
      <c r="K38" s="223"/>
      <c r="L38" s="224"/>
      <c r="M38" s="225"/>
      <c r="N38" s="225"/>
      <c r="O38" s="226"/>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27">
        <f t="shared" si="6"/>
        <v>0</v>
      </c>
      <c r="AV38" s="228"/>
      <c r="AW38" s="229">
        <f t="shared" si="1"/>
        <v>0</v>
      </c>
      <c r="AX38" s="230"/>
      <c r="AY38" s="197"/>
      <c r="AZ38" s="198"/>
      <c r="BA38" s="198"/>
      <c r="BB38" s="198"/>
      <c r="BC38" s="198"/>
      <c r="BD38" s="199"/>
    </row>
    <row r="39" spans="1:56" ht="39.950000000000003" customHeight="1" x14ac:dyDescent="0.4">
      <c r="A39" s="71"/>
      <c r="B39" s="86">
        <f t="shared" si="4"/>
        <v>26</v>
      </c>
      <c r="C39" s="217"/>
      <c r="D39" s="218"/>
      <c r="E39" s="219"/>
      <c r="F39" s="220"/>
      <c r="G39" s="221"/>
      <c r="H39" s="222"/>
      <c r="I39" s="222"/>
      <c r="J39" s="222"/>
      <c r="K39" s="223"/>
      <c r="L39" s="224"/>
      <c r="M39" s="225"/>
      <c r="N39" s="225"/>
      <c r="O39" s="226"/>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27">
        <f t="shared" si="6"/>
        <v>0</v>
      </c>
      <c r="AV39" s="228"/>
      <c r="AW39" s="229">
        <f t="shared" si="1"/>
        <v>0</v>
      </c>
      <c r="AX39" s="230"/>
      <c r="AY39" s="197"/>
      <c r="AZ39" s="198"/>
      <c r="BA39" s="198"/>
      <c r="BB39" s="198"/>
      <c r="BC39" s="198"/>
      <c r="BD39" s="199"/>
    </row>
    <row r="40" spans="1:56" ht="39.950000000000003" customHeight="1" x14ac:dyDescent="0.4">
      <c r="A40" s="71"/>
      <c r="B40" s="86">
        <f t="shared" si="4"/>
        <v>27</v>
      </c>
      <c r="C40" s="217"/>
      <c r="D40" s="218"/>
      <c r="E40" s="219"/>
      <c r="F40" s="220"/>
      <c r="G40" s="221"/>
      <c r="H40" s="222"/>
      <c r="I40" s="222"/>
      <c r="J40" s="222"/>
      <c r="K40" s="223"/>
      <c r="L40" s="224"/>
      <c r="M40" s="225"/>
      <c r="N40" s="225"/>
      <c r="O40" s="226"/>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27">
        <f t="shared" si="6"/>
        <v>0</v>
      </c>
      <c r="AV40" s="228"/>
      <c r="AW40" s="229">
        <f t="shared" si="1"/>
        <v>0</v>
      </c>
      <c r="AX40" s="230"/>
      <c r="AY40" s="197"/>
      <c r="AZ40" s="198"/>
      <c r="BA40" s="198"/>
      <c r="BB40" s="198"/>
      <c r="BC40" s="198"/>
      <c r="BD40" s="199"/>
    </row>
    <row r="41" spans="1:56" ht="39.950000000000003" customHeight="1" x14ac:dyDescent="0.4">
      <c r="A41" s="71"/>
      <c r="B41" s="86">
        <f t="shared" si="4"/>
        <v>28</v>
      </c>
      <c r="C41" s="217"/>
      <c r="D41" s="218"/>
      <c r="E41" s="219"/>
      <c r="F41" s="220"/>
      <c r="G41" s="221"/>
      <c r="H41" s="222"/>
      <c r="I41" s="222"/>
      <c r="J41" s="222"/>
      <c r="K41" s="223"/>
      <c r="L41" s="224"/>
      <c r="M41" s="225"/>
      <c r="N41" s="225"/>
      <c r="O41" s="226"/>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27">
        <f t="shared" si="6"/>
        <v>0</v>
      </c>
      <c r="AV41" s="228"/>
      <c r="AW41" s="229">
        <f t="shared" si="1"/>
        <v>0</v>
      </c>
      <c r="AX41" s="230"/>
      <c r="AY41" s="197"/>
      <c r="AZ41" s="198"/>
      <c r="BA41" s="198"/>
      <c r="BB41" s="198"/>
      <c r="BC41" s="198"/>
      <c r="BD41" s="199"/>
    </row>
    <row r="42" spans="1:56" ht="39.950000000000003" customHeight="1" x14ac:dyDescent="0.4">
      <c r="A42" s="71"/>
      <c r="B42" s="86">
        <f t="shared" si="4"/>
        <v>29</v>
      </c>
      <c r="C42" s="217"/>
      <c r="D42" s="218"/>
      <c r="E42" s="219"/>
      <c r="F42" s="220"/>
      <c r="G42" s="221"/>
      <c r="H42" s="222"/>
      <c r="I42" s="222"/>
      <c r="J42" s="222"/>
      <c r="K42" s="223"/>
      <c r="L42" s="224"/>
      <c r="M42" s="225"/>
      <c r="N42" s="225"/>
      <c r="O42" s="226"/>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27">
        <f t="shared" si="6"/>
        <v>0</v>
      </c>
      <c r="AV42" s="228"/>
      <c r="AW42" s="229">
        <f t="shared" si="1"/>
        <v>0</v>
      </c>
      <c r="AX42" s="230"/>
      <c r="AY42" s="197"/>
      <c r="AZ42" s="198"/>
      <c r="BA42" s="198"/>
      <c r="BB42" s="198"/>
      <c r="BC42" s="198"/>
      <c r="BD42" s="199"/>
    </row>
    <row r="43" spans="1:56" ht="39.950000000000003" customHeight="1" x14ac:dyDescent="0.4">
      <c r="A43" s="71"/>
      <c r="B43" s="86">
        <f t="shared" si="4"/>
        <v>30</v>
      </c>
      <c r="C43" s="217"/>
      <c r="D43" s="218"/>
      <c r="E43" s="219"/>
      <c r="F43" s="220"/>
      <c r="G43" s="221"/>
      <c r="H43" s="222"/>
      <c r="I43" s="222"/>
      <c r="J43" s="222"/>
      <c r="K43" s="223"/>
      <c r="L43" s="224"/>
      <c r="M43" s="225"/>
      <c r="N43" s="225"/>
      <c r="O43" s="226"/>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27">
        <f t="shared" si="6"/>
        <v>0</v>
      </c>
      <c r="AV43" s="228"/>
      <c r="AW43" s="229">
        <f t="shared" si="1"/>
        <v>0</v>
      </c>
      <c r="AX43" s="230"/>
      <c r="AY43" s="197"/>
      <c r="AZ43" s="198"/>
      <c r="BA43" s="198"/>
      <c r="BB43" s="198"/>
      <c r="BC43" s="198"/>
      <c r="BD43" s="199"/>
    </row>
    <row r="44" spans="1:56" ht="39.950000000000003" customHeight="1" x14ac:dyDescent="0.4">
      <c r="A44" s="71"/>
      <c r="B44" s="86">
        <f t="shared" si="4"/>
        <v>31</v>
      </c>
      <c r="C44" s="217"/>
      <c r="D44" s="218"/>
      <c r="E44" s="219"/>
      <c r="F44" s="220"/>
      <c r="G44" s="221"/>
      <c r="H44" s="222"/>
      <c r="I44" s="222"/>
      <c r="J44" s="222"/>
      <c r="K44" s="223"/>
      <c r="L44" s="224"/>
      <c r="M44" s="225"/>
      <c r="N44" s="225"/>
      <c r="O44" s="226"/>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27">
        <f t="shared" si="6"/>
        <v>0</v>
      </c>
      <c r="AV44" s="228"/>
      <c r="AW44" s="229">
        <f t="shared" si="1"/>
        <v>0</v>
      </c>
      <c r="AX44" s="230"/>
      <c r="AY44" s="197"/>
      <c r="AZ44" s="198"/>
      <c r="BA44" s="198"/>
      <c r="BB44" s="198"/>
      <c r="BC44" s="198"/>
      <c r="BD44" s="199"/>
    </row>
    <row r="45" spans="1:56" ht="39.950000000000003" customHeight="1" x14ac:dyDescent="0.4">
      <c r="A45" s="71"/>
      <c r="B45" s="86">
        <f t="shared" si="4"/>
        <v>32</v>
      </c>
      <c r="C45" s="217"/>
      <c r="D45" s="218"/>
      <c r="E45" s="219"/>
      <c r="F45" s="220"/>
      <c r="G45" s="221"/>
      <c r="H45" s="222"/>
      <c r="I45" s="222"/>
      <c r="J45" s="222"/>
      <c r="K45" s="223"/>
      <c r="L45" s="224"/>
      <c r="M45" s="225"/>
      <c r="N45" s="225"/>
      <c r="O45" s="226"/>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27">
        <f t="shared" si="6"/>
        <v>0</v>
      </c>
      <c r="AV45" s="228"/>
      <c r="AW45" s="229">
        <f t="shared" si="1"/>
        <v>0</v>
      </c>
      <c r="AX45" s="230"/>
      <c r="AY45" s="197"/>
      <c r="AZ45" s="198"/>
      <c r="BA45" s="198"/>
      <c r="BB45" s="198"/>
      <c r="BC45" s="198"/>
      <c r="BD45" s="199"/>
    </row>
    <row r="46" spans="1:56" ht="39.950000000000003" customHeight="1" x14ac:dyDescent="0.4">
      <c r="A46" s="71"/>
      <c r="B46" s="86">
        <f t="shared" si="4"/>
        <v>33</v>
      </c>
      <c r="C46" s="217"/>
      <c r="D46" s="218"/>
      <c r="E46" s="219"/>
      <c r="F46" s="220"/>
      <c r="G46" s="221"/>
      <c r="H46" s="222"/>
      <c r="I46" s="222"/>
      <c r="J46" s="222"/>
      <c r="K46" s="223"/>
      <c r="L46" s="224"/>
      <c r="M46" s="225"/>
      <c r="N46" s="225"/>
      <c r="O46" s="226"/>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27">
        <f t="shared" si="6"/>
        <v>0</v>
      </c>
      <c r="AV46" s="228"/>
      <c r="AW46" s="229">
        <f t="shared" ref="AW46:AW77" si="7">IF($AZ$3="４週",AU46/4,IF($AZ$3="暦月",AU46/($AZ$7/7),""))</f>
        <v>0</v>
      </c>
      <c r="AX46" s="230"/>
      <c r="AY46" s="197"/>
      <c r="AZ46" s="198"/>
      <c r="BA46" s="198"/>
      <c r="BB46" s="198"/>
      <c r="BC46" s="198"/>
      <c r="BD46" s="199"/>
    </row>
    <row r="47" spans="1:56" ht="39.950000000000003" customHeight="1" x14ac:dyDescent="0.4">
      <c r="A47" s="71"/>
      <c r="B47" s="86">
        <f t="shared" si="4"/>
        <v>34</v>
      </c>
      <c r="C47" s="217"/>
      <c r="D47" s="218"/>
      <c r="E47" s="219"/>
      <c r="F47" s="220"/>
      <c r="G47" s="221"/>
      <c r="H47" s="222"/>
      <c r="I47" s="222"/>
      <c r="J47" s="222"/>
      <c r="K47" s="223"/>
      <c r="L47" s="224"/>
      <c r="M47" s="225"/>
      <c r="N47" s="225"/>
      <c r="O47" s="226"/>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27">
        <f t="shared" si="6"/>
        <v>0</v>
      </c>
      <c r="AV47" s="228"/>
      <c r="AW47" s="229">
        <f t="shared" si="7"/>
        <v>0</v>
      </c>
      <c r="AX47" s="230"/>
      <c r="AY47" s="197"/>
      <c r="AZ47" s="198"/>
      <c r="BA47" s="198"/>
      <c r="BB47" s="198"/>
      <c r="BC47" s="198"/>
      <c r="BD47" s="199"/>
    </row>
    <row r="48" spans="1:56" ht="39.950000000000003" customHeight="1" x14ac:dyDescent="0.4">
      <c r="A48" s="71"/>
      <c r="B48" s="86">
        <f t="shared" si="4"/>
        <v>35</v>
      </c>
      <c r="C48" s="217"/>
      <c r="D48" s="218"/>
      <c r="E48" s="219"/>
      <c r="F48" s="220"/>
      <c r="G48" s="221"/>
      <c r="H48" s="222"/>
      <c r="I48" s="222"/>
      <c r="J48" s="222"/>
      <c r="K48" s="223"/>
      <c r="L48" s="224"/>
      <c r="M48" s="225"/>
      <c r="N48" s="225"/>
      <c r="O48" s="226"/>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27">
        <f t="shared" si="6"/>
        <v>0</v>
      </c>
      <c r="AV48" s="228"/>
      <c r="AW48" s="229">
        <f t="shared" si="7"/>
        <v>0</v>
      </c>
      <c r="AX48" s="230"/>
      <c r="AY48" s="197"/>
      <c r="AZ48" s="198"/>
      <c r="BA48" s="198"/>
      <c r="BB48" s="198"/>
      <c r="BC48" s="198"/>
      <c r="BD48" s="199"/>
    </row>
    <row r="49" spans="1:56" ht="39.950000000000003" customHeight="1" x14ac:dyDescent="0.4">
      <c r="A49" s="71"/>
      <c r="B49" s="86">
        <f t="shared" si="4"/>
        <v>36</v>
      </c>
      <c r="C49" s="217"/>
      <c r="D49" s="218"/>
      <c r="E49" s="219"/>
      <c r="F49" s="220"/>
      <c r="G49" s="221"/>
      <c r="H49" s="222"/>
      <c r="I49" s="222"/>
      <c r="J49" s="222"/>
      <c r="K49" s="223"/>
      <c r="L49" s="224"/>
      <c r="M49" s="225"/>
      <c r="N49" s="225"/>
      <c r="O49" s="226"/>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27">
        <f t="shared" si="6"/>
        <v>0</v>
      </c>
      <c r="AV49" s="228"/>
      <c r="AW49" s="229">
        <f t="shared" si="7"/>
        <v>0</v>
      </c>
      <c r="AX49" s="230"/>
      <c r="AY49" s="197"/>
      <c r="AZ49" s="198"/>
      <c r="BA49" s="198"/>
      <c r="BB49" s="198"/>
      <c r="BC49" s="198"/>
      <c r="BD49" s="199"/>
    </row>
    <row r="50" spans="1:56" ht="39.950000000000003" customHeight="1" x14ac:dyDescent="0.4">
      <c r="A50" s="71"/>
      <c r="B50" s="86">
        <f t="shared" si="4"/>
        <v>37</v>
      </c>
      <c r="C50" s="217"/>
      <c r="D50" s="218"/>
      <c r="E50" s="219"/>
      <c r="F50" s="220"/>
      <c r="G50" s="221"/>
      <c r="H50" s="222"/>
      <c r="I50" s="222"/>
      <c r="J50" s="222"/>
      <c r="K50" s="223"/>
      <c r="L50" s="224"/>
      <c r="M50" s="225"/>
      <c r="N50" s="225"/>
      <c r="O50" s="226"/>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27">
        <f t="shared" si="6"/>
        <v>0</v>
      </c>
      <c r="AV50" s="228"/>
      <c r="AW50" s="229">
        <f t="shared" si="7"/>
        <v>0</v>
      </c>
      <c r="AX50" s="230"/>
      <c r="AY50" s="197"/>
      <c r="AZ50" s="198"/>
      <c r="BA50" s="198"/>
      <c r="BB50" s="198"/>
      <c r="BC50" s="198"/>
      <c r="BD50" s="199"/>
    </row>
    <row r="51" spans="1:56" ht="39.950000000000003" customHeight="1" x14ac:dyDescent="0.4">
      <c r="A51" s="71"/>
      <c r="B51" s="86">
        <f t="shared" si="4"/>
        <v>38</v>
      </c>
      <c r="C51" s="217"/>
      <c r="D51" s="218"/>
      <c r="E51" s="219"/>
      <c r="F51" s="220"/>
      <c r="G51" s="221"/>
      <c r="H51" s="222"/>
      <c r="I51" s="222"/>
      <c r="J51" s="222"/>
      <c r="K51" s="223"/>
      <c r="L51" s="224"/>
      <c r="M51" s="225"/>
      <c r="N51" s="225"/>
      <c r="O51" s="226"/>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27">
        <f t="shared" si="6"/>
        <v>0</v>
      </c>
      <c r="AV51" s="228"/>
      <c r="AW51" s="229">
        <f t="shared" si="7"/>
        <v>0</v>
      </c>
      <c r="AX51" s="230"/>
      <c r="AY51" s="197"/>
      <c r="AZ51" s="198"/>
      <c r="BA51" s="198"/>
      <c r="BB51" s="198"/>
      <c r="BC51" s="198"/>
      <c r="BD51" s="199"/>
    </row>
    <row r="52" spans="1:56" ht="39.950000000000003" customHeight="1" x14ac:dyDescent="0.4">
      <c r="A52" s="71"/>
      <c r="B52" s="86">
        <f t="shared" si="4"/>
        <v>39</v>
      </c>
      <c r="C52" s="217"/>
      <c r="D52" s="218"/>
      <c r="E52" s="219"/>
      <c r="F52" s="220"/>
      <c r="G52" s="221"/>
      <c r="H52" s="222"/>
      <c r="I52" s="222"/>
      <c r="J52" s="222"/>
      <c r="K52" s="223"/>
      <c r="L52" s="224"/>
      <c r="M52" s="225"/>
      <c r="N52" s="225"/>
      <c r="O52" s="226"/>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27">
        <f t="shared" si="6"/>
        <v>0</v>
      </c>
      <c r="AV52" s="228"/>
      <c r="AW52" s="229">
        <f t="shared" si="7"/>
        <v>0</v>
      </c>
      <c r="AX52" s="230"/>
      <c r="AY52" s="197"/>
      <c r="AZ52" s="198"/>
      <c r="BA52" s="198"/>
      <c r="BB52" s="198"/>
      <c r="BC52" s="198"/>
      <c r="BD52" s="199"/>
    </row>
    <row r="53" spans="1:56" ht="39.950000000000003" customHeight="1" x14ac:dyDescent="0.4">
      <c r="A53" s="71"/>
      <c r="B53" s="86">
        <f t="shared" si="4"/>
        <v>40</v>
      </c>
      <c r="C53" s="217"/>
      <c r="D53" s="218"/>
      <c r="E53" s="219"/>
      <c r="F53" s="220"/>
      <c r="G53" s="221"/>
      <c r="H53" s="222"/>
      <c r="I53" s="222"/>
      <c r="J53" s="222"/>
      <c r="K53" s="223"/>
      <c r="L53" s="224"/>
      <c r="M53" s="225"/>
      <c r="N53" s="225"/>
      <c r="O53" s="226"/>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27">
        <f t="shared" si="6"/>
        <v>0</v>
      </c>
      <c r="AV53" s="228"/>
      <c r="AW53" s="229">
        <f t="shared" si="7"/>
        <v>0</v>
      </c>
      <c r="AX53" s="230"/>
      <c r="AY53" s="197"/>
      <c r="AZ53" s="198"/>
      <c r="BA53" s="198"/>
      <c r="BB53" s="198"/>
      <c r="BC53" s="198"/>
      <c r="BD53" s="199"/>
    </row>
    <row r="54" spans="1:56" ht="39.950000000000003" customHeight="1" x14ac:dyDescent="0.4">
      <c r="A54" s="71"/>
      <c r="B54" s="86">
        <f t="shared" si="4"/>
        <v>41</v>
      </c>
      <c r="C54" s="217"/>
      <c r="D54" s="218"/>
      <c r="E54" s="219"/>
      <c r="F54" s="220"/>
      <c r="G54" s="221"/>
      <c r="H54" s="222"/>
      <c r="I54" s="222"/>
      <c r="J54" s="222"/>
      <c r="K54" s="223"/>
      <c r="L54" s="224"/>
      <c r="M54" s="225"/>
      <c r="N54" s="225"/>
      <c r="O54" s="226"/>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27">
        <f t="shared" si="6"/>
        <v>0</v>
      </c>
      <c r="AV54" s="228"/>
      <c r="AW54" s="229">
        <f t="shared" si="7"/>
        <v>0</v>
      </c>
      <c r="AX54" s="230"/>
      <c r="AY54" s="197"/>
      <c r="AZ54" s="198"/>
      <c r="BA54" s="198"/>
      <c r="BB54" s="198"/>
      <c r="BC54" s="198"/>
      <c r="BD54" s="199"/>
    </row>
    <row r="55" spans="1:56" ht="39.950000000000003" customHeight="1" x14ac:dyDescent="0.4">
      <c r="A55" s="71"/>
      <c r="B55" s="86">
        <f t="shared" si="4"/>
        <v>42</v>
      </c>
      <c r="C55" s="217"/>
      <c r="D55" s="218"/>
      <c r="E55" s="219"/>
      <c r="F55" s="220"/>
      <c r="G55" s="221"/>
      <c r="H55" s="222"/>
      <c r="I55" s="222"/>
      <c r="J55" s="222"/>
      <c r="K55" s="223"/>
      <c r="L55" s="224"/>
      <c r="M55" s="225"/>
      <c r="N55" s="225"/>
      <c r="O55" s="226"/>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27">
        <f t="shared" si="6"/>
        <v>0</v>
      </c>
      <c r="AV55" s="228"/>
      <c r="AW55" s="229">
        <f t="shared" si="7"/>
        <v>0</v>
      </c>
      <c r="AX55" s="230"/>
      <c r="AY55" s="197"/>
      <c r="AZ55" s="198"/>
      <c r="BA55" s="198"/>
      <c r="BB55" s="198"/>
      <c r="BC55" s="198"/>
      <c r="BD55" s="199"/>
    </row>
    <row r="56" spans="1:56" ht="39.950000000000003" customHeight="1" x14ac:dyDescent="0.4">
      <c r="A56" s="71"/>
      <c r="B56" s="86">
        <f t="shared" si="4"/>
        <v>43</v>
      </c>
      <c r="C56" s="217"/>
      <c r="D56" s="218"/>
      <c r="E56" s="219"/>
      <c r="F56" s="220"/>
      <c r="G56" s="221"/>
      <c r="H56" s="222"/>
      <c r="I56" s="222"/>
      <c r="J56" s="222"/>
      <c r="K56" s="223"/>
      <c r="L56" s="224"/>
      <c r="M56" s="225"/>
      <c r="N56" s="225"/>
      <c r="O56" s="226"/>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27">
        <f t="shared" si="6"/>
        <v>0</v>
      </c>
      <c r="AV56" s="228"/>
      <c r="AW56" s="229">
        <f t="shared" si="7"/>
        <v>0</v>
      </c>
      <c r="AX56" s="230"/>
      <c r="AY56" s="197"/>
      <c r="AZ56" s="198"/>
      <c r="BA56" s="198"/>
      <c r="BB56" s="198"/>
      <c r="BC56" s="198"/>
      <c r="BD56" s="199"/>
    </row>
    <row r="57" spans="1:56" ht="39.950000000000003" customHeight="1" x14ac:dyDescent="0.4">
      <c r="A57" s="71"/>
      <c r="B57" s="86">
        <f t="shared" si="4"/>
        <v>44</v>
      </c>
      <c r="C57" s="217"/>
      <c r="D57" s="218"/>
      <c r="E57" s="219"/>
      <c r="F57" s="220"/>
      <c r="G57" s="221"/>
      <c r="H57" s="222"/>
      <c r="I57" s="222"/>
      <c r="J57" s="222"/>
      <c r="K57" s="223"/>
      <c r="L57" s="224"/>
      <c r="M57" s="225"/>
      <c r="N57" s="225"/>
      <c r="O57" s="226"/>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27">
        <f t="shared" si="6"/>
        <v>0</v>
      </c>
      <c r="AV57" s="228"/>
      <c r="AW57" s="229">
        <f t="shared" si="7"/>
        <v>0</v>
      </c>
      <c r="AX57" s="230"/>
      <c r="AY57" s="197"/>
      <c r="AZ57" s="198"/>
      <c r="BA57" s="198"/>
      <c r="BB57" s="198"/>
      <c r="BC57" s="198"/>
      <c r="BD57" s="199"/>
    </row>
    <row r="58" spans="1:56" ht="39.950000000000003" customHeight="1" x14ac:dyDescent="0.4">
      <c r="A58" s="71"/>
      <c r="B58" s="86">
        <f t="shared" si="4"/>
        <v>45</v>
      </c>
      <c r="C58" s="217"/>
      <c r="D58" s="218"/>
      <c r="E58" s="219"/>
      <c r="F58" s="220"/>
      <c r="G58" s="221"/>
      <c r="H58" s="222"/>
      <c r="I58" s="222"/>
      <c r="J58" s="222"/>
      <c r="K58" s="223"/>
      <c r="L58" s="224"/>
      <c r="M58" s="225"/>
      <c r="N58" s="225"/>
      <c r="O58" s="226"/>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27">
        <f t="shared" si="6"/>
        <v>0</v>
      </c>
      <c r="AV58" s="228"/>
      <c r="AW58" s="229">
        <f t="shared" si="7"/>
        <v>0</v>
      </c>
      <c r="AX58" s="230"/>
      <c r="AY58" s="197"/>
      <c r="AZ58" s="198"/>
      <c r="BA58" s="198"/>
      <c r="BB58" s="198"/>
      <c r="BC58" s="198"/>
      <c r="BD58" s="199"/>
    </row>
    <row r="59" spans="1:56" ht="39.950000000000003" customHeight="1" x14ac:dyDescent="0.4">
      <c r="A59" s="71"/>
      <c r="B59" s="86">
        <f t="shared" si="4"/>
        <v>46</v>
      </c>
      <c r="C59" s="217"/>
      <c r="D59" s="218"/>
      <c r="E59" s="219"/>
      <c r="F59" s="220"/>
      <c r="G59" s="221"/>
      <c r="H59" s="222"/>
      <c r="I59" s="222"/>
      <c r="J59" s="222"/>
      <c r="K59" s="223"/>
      <c r="L59" s="224"/>
      <c r="M59" s="225"/>
      <c r="N59" s="225"/>
      <c r="O59" s="226"/>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27">
        <f t="shared" si="6"/>
        <v>0</v>
      </c>
      <c r="AV59" s="228"/>
      <c r="AW59" s="229">
        <f t="shared" si="7"/>
        <v>0</v>
      </c>
      <c r="AX59" s="230"/>
      <c r="AY59" s="197"/>
      <c r="AZ59" s="198"/>
      <c r="BA59" s="198"/>
      <c r="BB59" s="198"/>
      <c r="BC59" s="198"/>
      <c r="BD59" s="199"/>
    </row>
    <row r="60" spans="1:56" ht="39.950000000000003" customHeight="1" x14ac:dyDescent="0.4">
      <c r="A60" s="71"/>
      <c r="B60" s="86">
        <f t="shared" si="4"/>
        <v>47</v>
      </c>
      <c r="C60" s="217"/>
      <c r="D60" s="218"/>
      <c r="E60" s="219"/>
      <c r="F60" s="220"/>
      <c r="G60" s="221"/>
      <c r="H60" s="222"/>
      <c r="I60" s="222"/>
      <c r="J60" s="222"/>
      <c r="K60" s="223"/>
      <c r="L60" s="224"/>
      <c r="M60" s="225"/>
      <c r="N60" s="225"/>
      <c r="O60" s="226"/>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27">
        <f t="shared" si="6"/>
        <v>0</v>
      </c>
      <c r="AV60" s="228"/>
      <c r="AW60" s="229">
        <f t="shared" si="7"/>
        <v>0</v>
      </c>
      <c r="AX60" s="230"/>
      <c r="AY60" s="197"/>
      <c r="AZ60" s="198"/>
      <c r="BA60" s="198"/>
      <c r="BB60" s="198"/>
      <c r="BC60" s="198"/>
      <c r="BD60" s="199"/>
    </row>
    <row r="61" spans="1:56" ht="39.950000000000003" customHeight="1" x14ac:dyDescent="0.4">
      <c r="A61" s="71"/>
      <c r="B61" s="86">
        <f t="shared" si="4"/>
        <v>48</v>
      </c>
      <c r="C61" s="217"/>
      <c r="D61" s="218"/>
      <c r="E61" s="219"/>
      <c r="F61" s="220"/>
      <c r="G61" s="221"/>
      <c r="H61" s="222"/>
      <c r="I61" s="222"/>
      <c r="J61" s="222"/>
      <c r="K61" s="223"/>
      <c r="L61" s="224"/>
      <c r="M61" s="225"/>
      <c r="N61" s="225"/>
      <c r="O61" s="226"/>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27">
        <f t="shared" si="6"/>
        <v>0</v>
      </c>
      <c r="AV61" s="228"/>
      <c r="AW61" s="229">
        <f t="shared" si="7"/>
        <v>0</v>
      </c>
      <c r="AX61" s="230"/>
      <c r="AY61" s="197"/>
      <c r="AZ61" s="198"/>
      <c r="BA61" s="198"/>
      <c r="BB61" s="198"/>
      <c r="BC61" s="198"/>
      <c r="BD61" s="199"/>
    </row>
    <row r="62" spans="1:56" ht="39.950000000000003" customHeight="1" x14ac:dyDescent="0.4">
      <c r="A62" s="71"/>
      <c r="B62" s="86">
        <f t="shared" si="4"/>
        <v>49</v>
      </c>
      <c r="C62" s="217"/>
      <c r="D62" s="218"/>
      <c r="E62" s="219"/>
      <c r="F62" s="220"/>
      <c r="G62" s="221"/>
      <c r="H62" s="222"/>
      <c r="I62" s="222"/>
      <c r="J62" s="222"/>
      <c r="K62" s="223"/>
      <c r="L62" s="224"/>
      <c r="M62" s="225"/>
      <c r="N62" s="225"/>
      <c r="O62" s="226"/>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27">
        <f t="shared" si="6"/>
        <v>0</v>
      </c>
      <c r="AV62" s="228"/>
      <c r="AW62" s="229">
        <f t="shared" si="7"/>
        <v>0</v>
      </c>
      <c r="AX62" s="230"/>
      <c r="AY62" s="197"/>
      <c r="AZ62" s="198"/>
      <c r="BA62" s="198"/>
      <c r="BB62" s="198"/>
      <c r="BC62" s="198"/>
      <c r="BD62" s="199"/>
    </row>
    <row r="63" spans="1:56" ht="39.950000000000003" customHeight="1" x14ac:dyDescent="0.4">
      <c r="A63" s="71"/>
      <c r="B63" s="86">
        <f t="shared" si="4"/>
        <v>50</v>
      </c>
      <c r="C63" s="217"/>
      <c r="D63" s="218"/>
      <c r="E63" s="219"/>
      <c r="F63" s="220"/>
      <c r="G63" s="221"/>
      <c r="H63" s="222"/>
      <c r="I63" s="222"/>
      <c r="J63" s="222"/>
      <c r="K63" s="223"/>
      <c r="L63" s="224"/>
      <c r="M63" s="225"/>
      <c r="N63" s="225"/>
      <c r="O63" s="226"/>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27">
        <f t="shared" si="6"/>
        <v>0</v>
      </c>
      <c r="AV63" s="228"/>
      <c r="AW63" s="229">
        <f t="shared" si="7"/>
        <v>0</v>
      </c>
      <c r="AX63" s="230"/>
      <c r="AY63" s="197"/>
      <c r="AZ63" s="198"/>
      <c r="BA63" s="198"/>
      <c r="BB63" s="198"/>
      <c r="BC63" s="198"/>
      <c r="BD63" s="199"/>
    </row>
    <row r="64" spans="1:56" ht="39.950000000000003" customHeight="1" x14ac:dyDescent="0.4">
      <c r="A64" s="71"/>
      <c r="B64" s="86">
        <f t="shared" si="4"/>
        <v>51</v>
      </c>
      <c r="C64" s="217"/>
      <c r="D64" s="218"/>
      <c r="E64" s="219"/>
      <c r="F64" s="220"/>
      <c r="G64" s="221"/>
      <c r="H64" s="222"/>
      <c r="I64" s="222"/>
      <c r="J64" s="222"/>
      <c r="K64" s="223"/>
      <c r="L64" s="224"/>
      <c r="M64" s="225"/>
      <c r="N64" s="225"/>
      <c r="O64" s="226"/>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27">
        <f t="shared" si="6"/>
        <v>0</v>
      </c>
      <c r="AV64" s="228"/>
      <c r="AW64" s="229">
        <f t="shared" si="7"/>
        <v>0</v>
      </c>
      <c r="AX64" s="230"/>
      <c r="AY64" s="197"/>
      <c r="AZ64" s="198"/>
      <c r="BA64" s="198"/>
      <c r="BB64" s="198"/>
      <c r="BC64" s="198"/>
      <c r="BD64" s="199"/>
    </row>
    <row r="65" spans="1:56" ht="39.950000000000003" customHeight="1" x14ac:dyDescent="0.4">
      <c r="A65" s="71"/>
      <c r="B65" s="86">
        <f t="shared" si="4"/>
        <v>52</v>
      </c>
      <c r="C65" s="217"/>
      <c r="D65" s="218"/>
      <c r="E65" s="219"/>
      <c r="F65" s="220"/>
      <c r="G65" s="221"/>
      <c r="H65" s="222"/>
      <c r="I65" s="222"/>
      <c r="J65" s="222"/>
      <c r="K65" s="223"/>
      <c r="L65" s="224"/>
      <c r="M65" s="225"/>
      <c r="N65" s="225"/>
      <c r="O65" s="226"/>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27">
        <f t="shared" si="6"/>
        <v>0</v>
      </c>
      <c r="AV65" s="228"/>
      <c r="AW65" s="229">
        <f t="shared" si="7"/>
        <v>0</v>
      </c>
      <c r="AX65" s="230"/>
      <c r="AY65" s="197"/>
      <c r="AZ65" s="198"/>
      <c r="BA65" s="198"/>
      <c r="BB65" s="198"/>
      <c r="BC65" s="198"/>
      <c r="BD65" s="199"/>
    </row>
    <row r="66" spans="1:56" ht="39.950000000000003" customHeight="1" x14ac:dyDescent="0.4">
      <c r="A66" s="71"/>
      <c r="B66" s="86">
        <f t="shared" si="4"/>
        <v>53</v>
      </c>
      <c r="C66" s="217"/>
      <c r="D66" s="218"/>
      <c r="E66" s="219"/>
      <c r="F66" s="220"/>
      <c r="G66" s="221"/>
      <c r="H66" s="222"/>
      <c r="I66" s="222"/>
      <c r="J66" s="222"/>
      <c r="K66" s="223"/>
      <c r="L66" s="224"/>
      <c r="M66" s="225"/>
      <c r="N66" s="225"/>
      <c r="O66" s="226"/>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27">
        <f t="shared" si="6"/>
        <v>0</v>
      </c>
      <c r="AV66" s="228"/>
      <c r="AW66" s="229">
        <f t="shared" si="7"/>
        <v>0</v>
      </c>
      <c r="AX66" s="230"/>
      <c r="AY66" s="197"/>
      <c r="AZ66" s="198"/>
      <c r="BA66" s="198"/>
      <c r="BB66" s="198"/>
      <c r="BC66" s="198"/>
      <c r="BD66" s="199"/>
    </row>
    <row r="67" spans="1:56" ht="39.950000000000003" customHeight="1" x14ac:dyDescent="0.4">
      <c r="A67" s="71"/>
      <c r="B67" s="86">
        <f t="shared" si="4"/>
        <v>54</v>
      </c>
      <c r="C67" s="217"/>
      <c r="D67" s="218"/>
      <c r="E67" s="219"/>
      <c r="F67" s="220"/>
      <c r="G67" s="221"/>
      <c r="H67" s="222"/>
      <c r="I67" s="222"/>
      <c r="J67" s="222"/>
      <c r="K67" s="223"/>
      <c r="L67" s="224"/>
      <c r="M67" s="225"/>
      <c r="N67" s="225"/>
      <c r="O67" s="226"/>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27">
        <f t="shared" si="6"/>
        <v>0</v>
      </c>
      <c r="AV67" s="228"/>
      <c r="AW67" s="229">
        <f t="shared" si="7"/>
        <v>0</v>
      </c>
      <c r="AX67" s="230"/>
      <c r="AY67" s="197"/>
      <c r="AZ67" s="198"/>
      <c r="BA67" s="198"/>
      <c r="BB67" s="198"/>
      <c r="BC67" s="198"/>
      <c r="BD67" s="199"/>
    </row>
    <row r="68" spans="1:56" ht="39.950000000000003" customHeight="1" x14ac:dyDescent="0.4">
      <c r="A68" s="71"/>
      <c r="B68" s="86">
        <f t="shared" si="4"/>
        <v>55</v>
      </c>
      <c r="C68" s="217"/>
      <c r="D68" s="218"/>
      <c r="E68" s="219"/>
      <c r="F68" s="220"/>
      <c r="G68" s="221"/>
      <c r="H68" s="222"/>
      <c r="I68" s="222"/>
      <c r="J68" s="222"/>
      <c r="K68" s="223"/>
      <c r="L68" s="224"/>
      <c r="M68" s="225"/>
      <c r="N68" s="225"/>
      <c r="O68" s="226"/>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27">
        <f t="shared" si="6"/>
        <v>0</v>
      </c>
      <c r="AV68" s="228"/>
      <c r="AW68" s="229">
        <f t="shared" si="7"/>
        <v>0</v>
      </c>
      <c r="AX68" s="230"/>
      <c r="AY68" s="197"/>
      <c r="AZ68" s="198"/>
      <c r="BA68" s="198"/>
      <c r="BB68" s="198"/>
      <c r="BC68" s="198"/>
      <c r="BD68" s="199"/>
    </row>
    <row r="69" spans="1:56" ht="39.950000000000003" customHeight="1" x14ac:dyDescent="0.4">
      <c r="A69" s="71"/>
      <c r="B69" s="86">
        <f t="shared" si="4"/>
        <v>56</v>
      </c>
      <c r="C69" s="217"/>
      <c r="D69" s="218"/>
      <c r="E69" s="219"/>
      <c r="F69" s="220"/>
      <c r="G69" s="221"/>
      <c r="H69" s="222"/>
      <c r="I69" s="222"/>
      <c r="J69" s="222"/>
      <c r="K69" s="223"/>
      <c r="L69" s="224"/>
      <c r="M69" s="225"/>
      <c r="N69" s="225"/>
      <c r="O69" s="226"/>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27">
        <f t="shared" si="6"/>
        <v>0</v>
      </c>
      <c r="AV69" s="228"/>
      <c r="AW69" s="229">
        <f t="shared" si="7"/>
        <v>0</v>
      </c>
      <c r="AX69" s="230"/>
      <c r="AY69" s="197"/>
      <c r="AZ69" s="198"/>
      <c r="BA69" s="198"/>
      <c r="BB69" s="198"/>
      <c r="BC69" s="198"/>
      <c r="BD69" s="199"/>
    </row>
    <row r="70" spans="1:56" ht="39.950000000000003" customHeight="1" x14ac:dyDescent="0.4">
      <c r="A70" s="71"/>
      <c r="B70" s="86">
        <f t="shared" si="4"/>
        <v>57</v>
      </c>
      <c r="C70" s="217"/>
      <c r="D70" s="218"/>
      <c r="E70" s="219"/>
      <c r="F70" s="220"/>
      <c r="G70" s="221"/>
      <c r="H70" s="222"/>
      <c r="I70" s="222"/>
      <c r="J70" s="222"/>
      <c r="K70" s="223"/>
      <c r="L70" s="224"/>
      <c r="M70" s="225"/>
      <c r="N70" s="225"/>
      <c r="O70" s="226"/>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27">
        <f t="shared" si="6"/>
        <v>0</v>
      </c>
      <c r="AV70" s="228"/>
      <c r="AW70" s="229">
        <f t="shared" si="7"/>
        <v>0</v>
      </c>
      <c r="AX70" s="230"/>
      <c r="AY70" s="197"/>
      <c r="AZ70" s="198"/>
      <c r="BA70" s="198"/>
      <c r="BB70" s="198"/>
      <c r="BC70" s="198"/>
      <c r="BD70" s="199"/>
    </row>
    <row r="71" spans="1:56" ht="39.950000000000003" customHeight="1" x14ac:dyDescent="0.4">
      <c r="A71" s="71"/>
      <c r="B71" s="86">
        <f t="shared" si="4"/>
        <v>58</v>
      </c>
      <c r="C71" s="217"/>
      <c r="D71" s="218"/>
      <c r="E71" s="219"/>
      <c r="F71" s="220"/>
      <c r="G71" s="221"/>
      <c r="H71" s="222"/>
      <c r="I71" s="222"/>
      <c r="J71" s="222"/>
      <c r="K71" s="223"/>
      <c r="L71" s="224"/>
      <c r="M71" s="225"/>
      <c r="N71" s="225"/>
      <c r="O71" s="226"/>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27">
        <f t="shared" si="6"/>
        <v>0</v>
      </c>
      <c r="AV71" s="228"/>
      <c r="AW71" s="229">
        <f t="shared" si="7"/>
        <v>0</v>
      </c>
      <c r="AX71" s="230"/>
      <c r="AY71" s="197"/>
      <c r="AZ71" s="198"/>
      <c r="BA71" s="198"/>
      <c r="BB71" s="198"/>
      <c r="BC71" s="198"/>
      <c r="BD71" s="199"/>
    </row>
    <row r="72" spans="1:56" ht="39.950000000000003" customHeight="1" x14ac:dyDescent="0.4">
      <c r="A72" s="71"/>
      <c r="B72" s="86">
        <f t="shared" si="4"/>
        <v>59</v>
      </c>
      <c r="C72" s="217"/>
      <c r="D72" s="218"/>
      <c r="E72" s="219"/>
      <c r="F72" s="220"/>
      <c r="G72" s="221"/>
      <c r="H72" s="222"/>
      <c r="I72" s="222"/>
      <c r="J72" s="222"/>
      <c r="K72" s="223"/>
      <c r="L72" s="224"/>
      <c r="M72" s="225"/>
      <c r="N72" s="225"/>
      <c r="O72" s="226"/>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27">
        <f t="shared" si="6"/>
        <v>0</v>
      </c>
      <c r="AV72" s="228"/>
      <c r="AW72" s="229">
        <f t="shared" si="7"/>
        <v>0</v>
      </c>
      <c r="AX72" s="230"/>
      <c r="AY72" s="197"/>
      <c r="AZ72" s="198"/>
      <c r="BA72" s="198"/>
      <c r="BB72" s="198"/>
      <c r="BC72" s="198"/>
      <c r="BD72" s="199"/>
    </row>
    <row r="73" spans="1:56" ht="39.950000000000003" customHeight="1" x14ac:dyDescent="0.4">
      <c r="A73" s="71"/>
      <c r="B73" s="86">
        <f t="shared" si="4"/>
        <v>60</v>
      </c>
      <c r="C73" s="217"/>
      <c r="D73" s="218"/>
      <c r="E73" s="219"/>
      <c r="F73" s="220"/>
      <c r="G73" s="221"/>
      <c r="H73" s="222"/>
      <c r="I73" s="222"/>
      <c r="J73" s="222"/>
      <c r="K73" s="223"/>
      <c r="L73" s="224"/>
      <c r="M73" s="225"/>
      <c r="N73" s="225"/>
      <c r="O73" s="226"/>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27">
        <f t="shared" si="6"/>
        <v>0</v>
      </c>
      <c r="AV73" s="228"/>
      <c r="AW73" s="229">
        <f t="shared" si="7"/>
        <v>0</v>
      </c>
      <c r="AX73" s="230"/>
      <c r="AY73" s="197"/>
      <c r="AZ73" s="198"/>
      <c r="BA73" s="198"/>
      <c r="BB73" s="198"/>
      <c r="BC73" s="198"/>
      <c r="BD73" s="199"/>
    </row>
    <row r="74" spans="1:56" ht="39.950000000000003" customHeight="1" x14ac:dyDescent="0.4">
      <c r="A74" s="71"/>
      <c r="B74" s="86">
        <f t="shared" si="4"/>
        <v>61</v>
      </c>
      <c r="C74" s="217"/>
      <c r="D74" s="218"/>
      <c r="E74" s="219"/>
      <c r="F74" s="220"/>
      <c r="G74" s="221"/>
      <c r="H74" s="222"/>
      <c r="I74" s="222"/>
      <c r="J74" s="222"/>
      <c r="K74" s="223"/>
      <c r="L74" s="224"/>
      <c r="M74" s="225"/>
      <c r="N74" s="225"/>
      <c r="O74" s="226"/>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27">
        <f t="shared" si="6"/>
        <v>0</v>
      </c>
      <c r="AV74" s="228"/>
      <c r="AW74" s="229">
        <f t="shared" si="7"/>
        <v>0</v>
      </c>
      <c r="AX74" s="230"/>
      <c r="AY74" s="197"/>
      <c r="AZ74" s="198"/>
      <c r="BA74" s="198"/>
      <c r="BB74" s="198"/>
      <c r="BC74" s="198"/>
      <c r="BD74" s="199"/>
    </row>
    <row r="75" spans="1:56" ht="39.950000000000003" customHeight="1" x14ac:dyDescent="0.4">
      <c r="A75" s="71"/>
      <c r="B75" s="86">
        <f t="shared" si="4"/>
        <v>62</v>
      </c>
      <c r="C75" s="217"/>
      <c r="D75" s="218"/>
      <c r="E75" s="219"/>
      <c r="F75" s="220"/>
      <c r="G75" s="221"/>
      <c r="H75" s="222"/>
      <c r="I75" s="222"/>
      <c r="J75" s="222"/>
      <c r="K75" s="223"/>
      <c r="L75" s="224"/>
      <c r="M75" s="225"/>
      <c r="N75" s="225"/>
      <c r="O75" s="226"/>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27">
        <f t="shared" si="6"/>
        <v>0</v>
      </c>
      <c r="AV75" s="228"/>
      <c r="AW75" s="229">
        <f t="shared" si="7"/>
        <v>0</v>
      </c>
      <c r="AX75" s="230"/>
      <c r="AY75" s="197"/>
      <c r="AZ75" s="198"/>
      <c r="BA75" s="198"/>
      <c r="BB75" s="198"/>
      <c r="BC75" s="198"/>
      <c r="BD75" s="199"/>
    </row>
    <row r="76" spans="1:56" ht="39.950000000000003" customHeight="1" x14ac:dyDescent="0.4">
      <c r="A76" s="71"/>
      <c r="B76" s="86">
        <f t="shared" si="4"/>
        <v>63</v>
      </c>
      <c r="C76" s="217"/>
      <c r="D76" s="218"/>
      <c r="E76" s="219"/>
      <c r="F76" s="220"/>
      <c r="G76" s="221"/>
      <c r="H76" s="222"/>
      <c r="I76" s="222"/>
      <c r="J76" s="222"/>
      <c r="K76" s="223"/>
      <c r="L76" s="224"/>
      <c r="M76" s="225"/>
      <c r="N76" s="225"/>
      <c r="O76" s="226"/>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27">
        <f t="shared" si="6"/>
        <v>0</v>
      </c>
      <c r="AV76" s="228"/>
      <c r="AW76" s="229">
        <f t="shared" si="7"/>
        <v>0</v>
      </c>
      <c r="AX76" s="230"/>
      <c r="AY76" s="197"/>
      <c r="AZ76" s="198"/>
      <c r="BA76" s="198"/>
      <c r="BB76" s="198"/>
      <c r="BC76" s="198"/>
      <c r="BD76" s="199"/>
    </row>
    <row r="77" spans="1:56" ht="39.950000000000003" customHeight="1" x14ac:dyDescent="0.4">
      <c r="A77" s="71"/>
      <c r="B77" s="86">
        <f t="shared" si="4"/>
        <v>64</v>
      </c>
      <c r="C77" s="217"/>
      <c r="D77" s="218"/>
      <c r="E77" s="219"/>
      <c r="F77" s="220"/>
      <c r="G77" s="221"/>
      <c r="H77" s="222"/>
      <c r="I77" s="222"/>
      <c r="J77" s="222"/>
      <c r="K77" s="223"/>
      <c r="L77" s="224"/>
      <c r="M77" s="225"/>
      <c r="N77" s="225"/>
      <c r="O77" s="226"/>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27">
        <f t="shared" si="6"/>
        <v>0</v>
      </c>
      <c r="AV77" s="228"/>
      <c r="AW77" s="229">
        <f t="shared" si="7"/>
        <v>0</v>
      </c>
      <c r="AX77" s="230"/>
      <c r="AY77" s="197"/>
      <c r="AZ77" s="198"/>
      <c r="BA77" s="198"/>
      <c r="BB77" s="198"/>
      <c r="BC77" s="198"/>
      <c r="BD77" s="199"/>
    </row>
    <row r="78" spans="1:56" ht="39.950000000000003" customHeight="1" x14ac:dyDescent="0.4">
      <c r="A78" s="71"/>
      <c r="B78" s="86">
        <f t="shared" si="4"/>
        <v>65</v>
      </c>
      <c r="C78" s="217"/>
      <c r="D78" s="218"/>
      <c r="E78" s="219"/>
      <c r="F78" s="220"/>
      <c r="G78" s="221"/>
      <c r="H78" s="222"/>
      <c r="I78" s="222"/>
      <c r="J78" s="222"/>
      <c r="K78" s="223"/>
      <c r="L78" s="224"/>
      <c r="M78" s="225"/>
      <c r="N78" s="225"/>
      <c r="O78" s="226"/>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27">
        <f t="shared" si="6"/>
        <v>0</v>
      </c>
      <c r="AV78" s="228"/>
      <c r="AW78" s="229">
        <f t="shared" ref="AW78:AW113" si="8">IF($AZ$3="４週",AU78/4,IF($AZ$3="暦月",AU78/($AZ$7/7),""))</f>
        <v>0</v>
      </c>
      <c r="AX78" s="230"/>
      <c r="AY78" s="197"/>
      <c r="AZ78" s="198"/>
      <c r="BA78" s="198"/>
      <c r="BB78" s="198"/>
      <c r="BC78" s="198"/>
      <c r="BD78" s="199"/>
    </row>
    <row r="79" spans="1:56" ht="39.950000000000003" customHeight="1" x14ac:dyDescent="0.4">
      <c r="A79" s="71"/>
      <c r="B79" s="86">
        <f t="shared" si="4"/>
        <v>66</v>
      </c>
      <c r="C79" s="217"/>
      <c r="D79" s="218"/>
      <c r="E79" s="219"/>
      <c r="F79" s="220"/>
      <c r="G79" s="221"/>
      <c r="H79" s="222"/>
      <c r="I79" s="222"/>
      <c r="J79" s="222"/>
      <c r="K79" s="223"/>
      <c r="L79" s="224"/>
      <c r="M79" s="225"/>
      <c r="N79" s="225"/>
      <c r="O79" s="226"/>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27">
        <f t="shared" si="6"/>
        <v>0</v>
      </c>
      <c r="AV79" s="228"/>
      <c r="AW79" s="229">
        <f t="shared" si="8"/>
        <v>0</v>
      </c>
      <c r="AX79" s="230"/>
      <c r="AY79" s="197"/>
      <c r="AZ79" s="198"/>
      <c r="BA79" s="198"/>
      <c r="BB79" s="198"/>
      <c r="BC79" s="198"/>
      <c r="BD79" s="199"/>
    </row>
    <row r="80" spans="1:56" ht="39.950000000000003" customHeight="1" x14ac:dyDescent="0.4">
      <c r="A80" s="71"/>
      <c r="B80" s="86">
        <f t="shared" si="4"/>
        <v>67</v>
      </c>
      <c r="C80" s="217"/>
      <c r="D80" s="218"/>
      <c r="E80" s="219"/>
      <c r="F80" s="220"/>
      <c r="G80" s="221"/>
      <c r="H80" s="222"/>
      <c r="I80" s="222"/>
      <c r="J80" s="222"/>
      <c r="K80" s="223"/>
      <c r="L80" s="224"/>
      <c r="M80" s="225"/>
      <c r="N80" s="225"/>
      <c r="O80" s="226"/>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27">
        <f t="shared" si="6"/>
        <v>0</v>
      </c>
      <c r="AV80" s="228"/>
      <c r="AW80" s="229">
        <f t="shared" si="8"/>
        <v>0</v>
      </c>
      <c r="AX80" s="230"/>
      <c r="AY80" s="197"/>
      <c r="AZ80" s="198"/>
      <c r="BA80" s="198"/>
      <c r="BB80" s="198"/>
      <c r="BC80" s="198"/>
      <c r="BD80" s="199"/>
    </row>
    <row r="81" spans="1:56" ht="39.950000000000003" customHeight="1" x14ac:dyDescent="0.4">
      <c r="A81" s="71"/>
      <c r="B81" s="86">
        <f t="shared" si="4"/>
        <v>68</v>
      </c>
      <c r="C81" s="217"/>
      <c r="D81" s="218"/>
      <c r="E81" s="219"/>
      <c r="F81" s="220"/>
      <c r="G81" s="221"/>
      <c r="H81" s="222"/>
      <c r="I81" s="222"/>
      <c r="J81" s="222"/>
      <c r="K81" s="223"/>
      <c r="L81" s="224"/>
      <c r="M81" s="225"/>
      <c r="N81" s="225"/>
      <c r="O81" s="226"/>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27">
        <f t="shared" si="6"/>
        <v>0</v>
      </c>
      <c r="AV81" s="228"/>
      <c r="AW81" s="229">
        <f t="shared" si="8"/>
        <v>0</v>
      </c>
      <c r="AX81" s="230"/>
      <c r="AY81" s="197"/>
      <c r="AZ81" s="198"/>
      <c r="BA81" s="198"/>
      <c r="BB81" s="198"/>
      <c r="BC81" s="198"/>
      <c r="BD81" s="199"/>
    </row>
    <row r="82" spans="1:56" ht="39.950000000000003" customHeight="1" x14ac:dyDescent="0.4">
      <c r="A82" s="71"/>
      <c r="B82" s="86">
        <f t="shared" si="4"/>
        <v>69</v>
      </c>
      <c r="C82" s="217"/>
      <c r="D82" s="218"/>
      <c r="E82" s="219"/>
      <c r="F82" s="220"/>
      <c r="G82" s="221"/>
      <c r="H82" s="222"/>
      <c r="I82" s="222"/>
      <c r="J82" s="222"/>
      <c r="K82" s="223"/>
      <c r="L82" s="224"/>
      <c r="M82" s="225"/>
      <c r="N82" s="225"/>
      <c r="O82" s="226"/>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27">
        <f t="shared" si="6"/>
        <v>0</v>
      </c>
      <c r="AV82" s="228"/>
      <c r="AW82" s="229">
        <f t="shared" si="8"/>
        <v>0</v>
      </c>
      <c r="AX82" s="230"/>
      <c r="AY82" s="197"/>
      <c r="AZ82" s="198"/>
      <c r="BA82" s="198"/>
      <c r="BB82" s="198"/>
      <c r="BC82" s="198"/>
      <c r="BD82" s="199"/>
    </row>
    <row r="83" spans="1:56" ht="39.950000000000003" customHeight="1" x14ac:dyDescent="0.4">
      <c r="A83" s="71"/>
      <c r="B83" s="86">
        <f t="shared" si="4"/>
        <v>70</v>
      </c>
      <c r="C83" s="217"/>
      <c r="D83" s="218"/>
      <c r="E83" s="219"/>
      <c r="F83" s="220"/>
      <c r="G83" s="221"/>
      <c r="H83" s="222"/>
      <c r="I83" s="222"/>
      <c r="J83" s="222"/>
      <c r="K83" s="223"/>
      <c r="L83" s="224"/>
      <c r="M83" s="225"/>
      <c r="N83" s="225"/>
      <c r="O83" s="226"/>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27">
        <f t="shared" si="6"/>
        <v>0</v>
      </c>
      <c r="AV83" s="228"/>
      <c r="AW83" s="229">
        <f t="shared" si="8"/>
        <v>0</v>
      </c>
      <c r="AX83" s="230"/>
      <c r="AY83" s="197"/>
      <c r="AZ83" s="198"/>
      <c r="BA83" s="198"/>
      <c r="BB83" s="198"/>
      <c r="BC83" s="198"/>
      <c r="BD83" s="199"/>
    </row>
    <row r="84" spans="1:56" ht="39.950000000000003" customHeight="1" x14ac:dyDescent="0.4">
      <c r="A84" s="71"/>
      <c r="B84" s="86">
        <f t="shared" si="4"/>
        <v>71</v>
      </c>
      <c r="C84" s="217"/>
      <c r="D84" s="218"/>
      <c r="E84" s="219"/>
      <c r="F84" s="220"/>
      <c r="G84" s="221"/>
      <c r="H84" s="222"/>
      <c r="I84" s="222"/>
      <c r="J84" s="222"/>
      <c r="K84" s="223"/>
      <c r="L84" s="224"/>
      <c r="M84" s="225"/>
      <c r="N84" s="225"/>
      <c r="O84" s="226"/>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27">
        <f t="shared" si="6"/>
        <v>0</v>
      </c>
      <c r="AV84" s="228"/>
      <c r="AW84" s="229">
        <f t="shared" si="8"/>
        <v>0</v>
      </c>
      <c r="AX84" s="230"/>
      <c r="AY84" s="197"/>
      <c r="AZ84" s="198"/>
      <c r="BA84" s="198"/>
      <c r="BB84" s="198"/>
      <c r="BC84" s="198"/>
      <c r="BD84" s="199"/>
    </row>
    <row r="85" spans="1:56" ht="39.950000000000003" customHeight="1" x14ac:dyDescent="0.4">
      <c r="A85" s="71"/>
      <c r="B85" s="86">
        <f t="shared" si="4"/>
        <v>72</v>
      </c>
      <c r="C85" s="217"/>
      <c r="D85" s="218"/>
      <c r="E85" s="219"/>
      <c r="F85" s="220"/>
      <c r="G85" s="221"/>
      <c r="H85" s="222"/>
      <c r="I85" s="222"/>
      <c r="J85" s="222"/>
      <c r="K85" s="223"/>
      <c r="L85" s="224"/>
      <c r="M85" s="225"/>
      <c r="N85" s="225"/>
      <c r="O85" s="226"/>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27">
        <f t="shared" si="6"/>
        <v>0</v>
      </c>
      <c r="AV85" s="228"/>
      <c r="AW85" s="229">
        <f t="shared" si="8"/>
        <v>0</v>
      </c>
      <c r="AX85" s="230"/>
      <c r="AY85" s="197"/>
      <c r="AZ85" s="198"/>
      <c r="BA85" s="198"/>
      <c r="BB85" s="198"/>
      <c r="BC85" s="198"/>
      <c r="BD85" s="199"/>
    </row>
    <row r="86" spans="1:56" ht="39.950000000000003" customHeight="1" x14ac:dyDescent="0.4">
      <c r="A86" s="71"/>
      <c r="B86" s="86">
        <f t="shared" si="4"/>
        <v>73</v>
      </c>
      <c r="C86" s="217"/>
      <c r="D86" s="218"/>
      <c r="E86" s="219"/>
      <c r="F86" s="220"/>
      <c r="G86" s="221"/>
      <c r="H86" s="222"/>
      <c r="I86" s="222"/>
      <c r="J86" s="222"/>
      <c r="K86" s="223"/>
      <c r="L86" s="224"/>
      <c r="M86" s="225"/>
      <c r="N86" s="225"/>
      <c r="O86" s="226"/>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27">
        <f t="shared" si="6"/>
        <v>0</v>
      </c>
      <c r="AV86" s="228"/>
      <c r="AW86" s="229">
        <f t="shared" si="8"/>
        <v>0</v>
      </c>
      <c r="AX86" s="230"/>
      <c r="AY86" s="197"/>
      <c r="AZ86" s="198"/>
      <c r="BA86" s="198"/>
      <c r="BB86" s="198"/>
      <c r="BC86" s="198"/>
      <c r="BD86" s="199"/>
    </row>
    <row r="87" spans="1:56" ht="39.950000000000003" customHeight="1" x14ac:dyDescent="0.4">
      <c r="A87" s="71"/>
      <c r="B87" s="86">
        <f t="shared" si="4"/>
        <v>74</v>
      </c>
      <c r="C87" s="217"/>
      <c r="D87" s="218"/>
      <c r="E87" s="219"/>
      <c r="F87" s="220"/>
      <c r="G87" s="221"/>
      <c r="H87" s="222"/>
      <c r="I87" s="222"/>
      <c r="J87" s="222"/>
      <c r="K87" s="223"/>
      <c r="L87" s="224"/>
      <c r="M87" s="225"/>
      <c r="N87" s="225"/>
      <c r="O87" s="226"/>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27">
        <f t="shared" si="6"/>
        <v>0</v>
      </c>
      <c r="AV87" s="228"/>
      <c r="AW87" s="229">
        <f t="shared" si="8"/>
        <v>0</v>
      </c>
      <c r="AX87" s="230"/>
      <c r="AY87" s="197"/>
      <c r="AZ87" s="198"/>
      <c r="BA87" s="198"/>
      <c r="BB87" s="198"/>
      <c r="BC87" s="198"/>
      <c r="BD87" s="199"/>
    </row>
    <row r="88" spans="1:56" ht="39.950000000000003" customHeight="1" x14ac:dyDescent="0.4">
      <c r="A88" s="71"/>
      <c r="B88" s="86">
        <f t="shared" si="4"/>
        <v>75</v>
      </c>
      <c r="C88" s="217"/>
      <c r="D88" s="218"/>
      <c r="E88" s="219"/>
      <c r="F88" s="220"/>
      <c r="G88" s="221"/>
      <c r="H88" s="222"/>
      <c r="I88" s="222"/>
      <c r="J88" s="222"/>
      <c r="K88" s="223"/>
      <c r="L88" s="224"/>
      <c r="M88" s="225"/>
      <c r="N88" s="225"/>
      <c r="O88" s="226"/>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27">
        <f t="shared" si="6"/>
        <v>0</v>
      </c>
      <c r="AV88" s="228"/>
      <c r="AW88" s="229">
        <f t="shared" si="8"/>
        <v>0</v>
      </c>
      <c r="AX88" s="230"/>
      <c r="AY88" s="197"/>
      <c r="AZ88" s="198"/>
      <c r="BA88" s="198"/>
      <c r="BB88" s="198"/>
      <c r="BC88" s="198"/>
      <c r="BD88" s="199"/>
    </row>
    <row r="89" spans="1:56" ht="39.950000000000003" customHeight="1" x14ac:dyDescent="0.4">
      <c r="A89" s="71"/>
      <c r="B89" s="86">
        <f t="shared" si="4"/>
        <v>76</v>
      </c>
      <c r="C89" s="217"/>
      <c r="D89" s="218"/>
      <c r="E89" s="219"/>
      <c r="F89" s="220"/>
      <c r="G89" s="221"/>
      <c r="H89" s="222"/>
      <c r="I89" s="222"/>
      <c r="J89" s="222"/>
      <c r="K89" s="223"/>
      <c r="L89" s="224"/>
      <c r="M89" s="225"/>
      <c r="N89" s="225"/>
      <c r="O89" s="226"/>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27">
        <f t="shared" si="6"/>
        <v>0</v>
      </c>
      <c r="AV89" s="228"/>
      <c r="AW89" s="229">
        <f t="shared" si="8"/>
        <v>0</v>
      </c>
      <c r="AX89" s="230"/>
      <c r="AY89" s="197"/>
      <c r="AZ89" s="198"/>
      <c r="BA89" s="198"/>
      <c r="BB89" s="198"/>
      <c r="BC89" s="198"/>
      <c r="BD89" s="199"/>
    </row>
    <row r="90" spans="1:56" ht="39.950000000000003" customHeight="1" x14ac:dyDescent="0.4">
      <c r="A90" s="71"/>
      <c r="B90" s="86">
        <f t="shared" si="4"/>
        <v>77</v>
      </c>
      <c r="C90" s="217"/>
      <c r="D90" s="218"/>
      <c r="E90" s="219"/>
      <c r="F90" s="220"/>
      <c r="G90" s="221"/>
      <c r="H90" s="222"/>
      <c r="I90" s="222"/>
      <c r="J90" s="222"/>
      <c r="K90" s="223"/>
      <c r="L90" s="224"/>
      <c r="M90" s="225"/>
      <c r="N90" s="225"/>
      <c r="O90" s="226"/>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27">
        <f t="shared" si="6"/>
        <v>0</v>
      </c>
      <c r="AV90" s="228"/>
      <c r="AW90" s="229">
        <f t="shared" si="8"/>
        <v>0</v>
      </c>
      <c r="AX90" s="230"/>
      <c r="AY90" s="197"/>
      <c r="AZ90" s="198"/>
      <c r="BA90" s="198"/>
      <c r="BB90" s="198"/>
      <c r="BC90" s="198"/>
      <c r="BD90" s="199"/>
    </row>
    <row r="91" spans="1:56" ht="39.950000000000003" customHeight="1" x14ac:dyDescent="0.4">
      <c r="A91" s="71"/>
      <c r="B91" s="86">
        <f t="shared" si="4"/>
        <v>78</v>
      </c>
      <c r="C91" s="217"/>
      <c r="D91" s="218"/>
      <c r="E91" s="219"/>
      <c r="F91" s="220"/>
      <c r="G91" s="221"/>
      <c r="H91" s="222"/>
      <c r="I91" s="222"/>
      <c r="J91" s="222"/>
      <c r="K91" s="223"/>
      <c r="L91" s="224"/>
      <c r="M91" s="225"/>
      <c r="N91" s="225"/>
      <c r="O91" s="226"/>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27">
        <f t="shared" si="6"/>
        <v>0</v>
      </c>
      <c r="AV91" s="228"/>
      <c r="AW91" s="229">
        <f t="shared" si="8"/>
        <v>0</v>
      </c>
      <c r="AX91" s="230"/>
      <c r="AY91" s="197"/>
      <c r="AZ91" s="198"/>
      <c r="BA91" s="198"/>
      <c r="BB91" s="198"/>
      <c r="BC91" s="198"/>
      <c r="BD91" s="199"/>
    </row>
    <row r="92" spans="1:56" ht="39.950000000000003" customHeight="1" x14ac:dyDescent="0.4">
      <c r="A92" s="71"/>
      <c r="B92" s="86">
        <f t="shared" si="4"/>
        <v>79</v>
      </c>
      <c r="C92" s="217"/>
      <c r="D92" s="218"/>
      <c r="E92" s="219"/>
      <c r="F92" s="220"/>
      <c r="G92" s="221"/>
      <c r="H92" s="222"/>
      <c r="I92" s="222"/>
      <c r="J92" s="222"/>
      <c r="K92" s="223"/>
      <c r="L92" s="224"/>
      <c r="M92" s="225"/>
      <c r="N92" s="225"/>
      <c r="O92" s="226"/>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27">
        <f t="shared" si="6"/>
        <v>0</v>
      </c>
      <c r="AV92" s="228"/>
      <c r="AW92" s="229">
        <f t="shared" si="8"/>
        <v>0</v>
      </c>
      <c r="AX92" s="230"/>
      <c r="AY92" s="197"/>
      <c r="AZ92" s="198"/>
      <c r="BA92" s="198"/>
      <c r="BB92" s="198"/>
      <c r="BC92" s="198"/>
      <c r="BD92" s="199"/>
    </row>
    <row r="93" spans="1:56" ht="39.950000000000003" customHeight="1" x14ac:dyDescent="0.4">
      <c r="A93" s="71"/>
      <c r="B93" s="86">
        <f t="shared" si="4"/>
        <v>80</v>
      </c>
      <c r="C93" s="217"/>
      <c r="D93" s="218"/>
      <c r="E93" s="219"/>
      <c r="F93" s="220"/>
      <c r="G93" s="221"/>
      <c r="H93" s="222"/>
      <c r="I93" s="222"/>
      <c r="J93" s="222"/>
      <c r="K93" s="223"/>
      <c r="L93" s="224"/>
      <c r="M93" s="225"/>
      <c r="N93" s="225"/>
      <c r="O93" s="226"/>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27">
        <f t="shared" si="6"/>
        <v>0</v>
      </c>
      <c r="AV93" s="228"/>
      <c r="AW93" s="229">
        <f t="shared" si="8"/>
        <v>0</v>
      </c>
      <c r="AX93" s="230"/>
      <c r="AY93" s="197"/>
      <c r="AZ93" s="198"/>
      <c r="BA93" s="198"/>
      <c r="BB93" s="198"/>
      <c r="BC93" s="198"/>
      <c r="BD93" s="199"/>
    </row>
    <row r="94" spans="1:56" ht="39.950000000000003" customHeight="1" x14ac:dyDescent="0.4">
      <c r="A94" s="71"/>
      <c r="B94" s="86">
        <f t="shared" si="4"/>
        <v>81</v>
      </c>
      <c r="C94" s="217"/>
      <c r="D94" s="218"/>
      <c r="E94" s="219"/>
      <c r="F94" s="220"/>
      <c r="G94" s="221"/>
      <c r="H94" s="222"/>
      <c r="I94" s="222"/>
      <c r="J94" s="222"/>
      <c r="K94" s="223"/>
      <c r="L94" s="224"/>
      <c r="M94" s="225"/>
      <c r="N94" s="225"/>
      <c r="O94" s="226"/>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27">
        <f t="shared" si="6"/>
        <v>0</v>
      </c>
      <c r="AV94" s="228"/>
      <c r="AW94" s="229">
        <f t="shared" si="8"/>
        <v>0</v>
      </c>
      <c r="AX94" s="230"/>
      <c r="AY94" s="197"/>
      <c r="AZ94" s="198"/>
      <c r="BA94" s="198"/>
      <c r="BB94" s="198"/>
      <c r="BC94" s="198"/>
      <c r="BD94" s="199"/>
    </row>
    <row r="95" spans="1:56" ht="39.950000000000003" customHeight="1" x14ac:dyDescent="0.4">
      <c r="A95" s="71"/>
      <c r="B95" s="86">
        <f t="shared" ref="B95:B113" si="9">B94+1</f>
        <v>82</v>
      </c>
      <c r="C95" s="217"/>
      <c r="D95" s="218"/>
      <c r="E95" s="219"/>
      <c r="F95" s="220"/>
      <c r="G95" s="221"/>
      <c r="H95" s="222"/>
      <c r="I95" s="222"/>
      <c r="J95" s="222"/>
      <c r="K95" s="223"/>
      <c r="L95" s="224"/>
      <c r="M95" s="225"/>
      <c r="N95" s="225"/>
      <c r="O95" s="226"/>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27">
        <f t="shared" si="6"/>
        <v>0</v>
      </c>
      <c r="AV95" s="228"/>
      <c r="AW95" s="229">
        <f t="shared" si="8"/>
        <v>0</v>
      </c>
      <c r="AX95" s="230"/>
      <c r="AY95" s="197"/>
      <c r="AZ95" s="198"/>
      <c r="BA95" s="198"/>
      <c r="BB95" s="198"/>
      <c r="BC95" s="198"/>
      <c r="BD95" s="199"/>
    </row>
    <row r="96" spans="1:56" ht="39.950000000000003" customHeight="1" x14ac:dyDescent="0.4">
      <c r="A96" s="71"/>
      <c r="B96" s="86">
        <f t="shared" si="9"/>
        <v>83</v>
      </c>
      <c r="C96" s="217"/>
      <c r="D96" s="218"/>
      <c r="E96" s="219"/>
      <c r="F96" s="220"/>
      <c r="G96" s="221"/>
      <c r="H96" s="222"/>
      <c r="I96" s="222"/>
      <c r="J96" s="222"/>
      <c r="K96" s="223"/>
      <c r="L96" s="224"/>
      <c r="M96" s="225"/>
      <c r="N96" s="225"/>
      <c r="O96" s="226"/>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27">
        <f t="shared" ref="AU96:AU112" si="10">IF($AZ$3="４週",SUM(P96:AQ96),IF($AZ$3="暦月",SUM(P96:AT96),""))</f>
        <v>0</v>
      </c>
      <c r="AV96" s="228"/>
      <c r="AW96" s="229">
        <f t="shared" si="8"/>
        <v>0</v>
      </c>
      <c r="AX96" s="230"/>
      <c r="AY96" s="197"/>
      <c r="AZ96" s="198"/>
      <c r="BA96" s="198"/>
      <c r="BB96" s="198"/>
      <c r="BC96" s="198"/>
      <c r="BD96" s="199"/>
    </row>
    <row r="97" spans="1:56" ht="39.950000000000003" customHeight="1" x14ac:dyDescent="0.4">
      <c r="A97" s="71"/>
      <c r="B97" s="86">
        <f t="shared" si="9"/>
        <v>84</v>
      </c>
      <c r="C97" s="217"/>
      <c r="D97" s="218"/>
      <c r="E97" s="219"/>
      <c r="F97" s="220"/>
      <c r="G97" s="221"/>
      <c r="H97" s="222"/>
      <c r="I97" s="222"/>
      <c r="J97" s="222"/>
      <c r="K97" s="223"/>
      <c r="L97" s="224"/>
      <c r="M97" s="225"/>
      <c r="N97" s="225"/>
      <c r="O97" s="226"/>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27">
        <f t="shared" si="10"/>
        <v>0</v>
      </c>
      <c r="AV97" s="228"/>
      <c r="AW97" s="229">
        <f t="shared" si="8"/>
        <v>0</v>
      </c>
      <c r="AX97" s="230"/>
      <c r="AY97" s="197"/>
      <c r="AZ97" s="198"/>
      <c r="BA97" s="198"/>
      <c r="BB97" s="198"/>
      <c r="BC97" s="198"/>
      <c r="BD97" s="199"/>
    </row>
    <row r="98" spans="1:56" ht="39.950000000000003" customHeight="1" x14ac:dyDescent="0.4">
      <c r="A98" s="71"/>
      <c r="B98" s="86">
        <f t="shared" si="9"/>
        <v>85</v>
      </c>
      <c r="C98" s="217"/>
      <c r="D98" s="218"/>
      <c r="E98" s="219"/>
      <c r="F98" s="220"/>
      <c r="G98" s="221"/>
      <c r="H98" s="222"/>
      <c r="I98" s="222"/>
      <c r="J98" s="222"/>
      <c r="K98" s="223"/>
      <c r="L98" s="224"/>
      <c r="M98" s="225"/>
      <c r="N98" s="225"/>
      <c r="O98" s="226"/>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27">
        <f t="shared" si="10"/>
        <v>0</v>
      </c>
      <c r="AV98" s="228"/>
      <c r="AW98" s="229">
        <f t="shared" si="8"/>
        <v>0</v>
      </c>
      <c r="AX98" s="230"/>
      <c r="AY98" s="197"/>
      <c r="AZ98" s="198"/>
      <c r="BA98" s="198"/>
      <c r="BB98" s="198"/>
      <c r="BC98" s="198"/>
      <c r="BD98" s="199"/>
    </row>
    <row r="99" spans="1:56" ht="39.950000000000003" customHeight="1" x14ac:dyDescent="0.4">
      <c r="A99" s="71"/>
      <c r="B99" s="86">
        <f t="shared" si="9"/>
        <v>86</v>
      </c>
      <c r="C99" s="217"/>
      <c r="D99" s="218"/>
      <c r="E99" s="219"/>
      <c r="F99" s="220"/>
      <c r="G99" s="221"/>
      <c r="H99" s="222"/>
      <c r="I99" s="222"/>
      <c r="J99" s="222"/>
      <c r="K99" s="223"/>
      <c r="L99" s="224"/>
      <c r="M99" s="225"/>
      <c r="N99" s="225"/>
      <c r="O99" s="226"/>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27">
        <f t="shared" si="10"/>
        <v>0</v>
      </c>
      <c r="AV99" s="228"/>
      <c r="AW99" s="229">
        <f t="shared" si="8"/>
        <v>0</v>
      </c>
      <c r="AX99" s="230"/>
      <c r="AY99" s="197"/>
      <c r="AZ99" s="198"/>
      <c r="BA99" s="198"/>
      <c r="BB99" s="198"/>
      <c r="BC99" s="198"/>
      <c r="BD99" s="199"/>
    </row>
    <row r="100" spans="1:56" ht="39.950000000000003" customHeight="1" x14ac:dyDescent="0.4">
      <c r="A100" s="71"/>
      <c r="B100" s="86">
        <f t="shared" si="9"/>
        <v>87</v>
      </c>
      <c r="C100" s="217"/>
      <c r="D100" s="218"/>
      <c r="E100" s="219"/>
      <c r="F100" s="220"/>
      <c r="G100" s="221"/>
      <c r="H100" s="222"/>
      <c r="I100" s="222"/>
      <c r="J100" s="222"/>
      <c r="K100" s="223"/>
      <c r="L100" s="224"/>
      <c r="M100" s="225"/>
      <c r="N100" s="225"/>
      <c r="O100" s="226"/>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27">
        <f t="shared" si="10"/>
        <v>0</v>
      </c>
      <c r="AV100" s="228"/>
      <c r="AW100" s="229">
        <f t="shared" si="8"/>
        <v>0</v>
      </c>
      <c r="AX100" s="230"/>
      <c r="AY100" s="197"/>
      <c r="AZ100" s="198"/>
      <c r="BA100" s="198"/>
      <c r="BB100" s="198"/>
      <c r="BC100" s="198"/>
      <c r="BD100" s="199"/>
    </row>
    <row r="101" spans="1:56" ht="39.950000000000003" customHeight="1" x14ac:dyDescent="0.4">
      <c r="A101" s="71"/>
      <c r="B101" s="86">
        <f t="shared" si="9"/>
        <v>88</v>
      </c>
      <c r="C101" s="217"/>
      <c r="D101" s="218"/>
      <c r="E101" s="219"/>
      <c r="F101" s="220"/>
      <c r="G101" s="221"/>
      <c r="H101" s="222"/>
      <c r="I101" s="222"/>
      <c r="J101" s="222"/>
      <c r="K101" s="223"/>
      <c r="L101" s="224"/>
      <c r="M101" s="225"/>
      <c r="N101" s="225"/>
      <c r="O101" s="226"/>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27">
        <f t="shared" si="10"/>
        <v>0</v>
      </c>
      <c r="AV101" s="228"/>
      <c r="AW101" s="229">
        <f t="shared" si="8"/>
        <v>0</v>
      </c>
      <c r="AX101" s="230"/>
      <c r="AY101" s="197"/>
      <c r="AZ101" s="198"/>
      <c r="BA101" s="198"/>
      <c r="BB101" s="198"/>
      <c r="BC101" s="198"/>
      <c r="BD101" s="199"/>
    </row>
    <row r="102" spans="1:56" ht="39.950000000000003" customHeight="1" x14ac:dyDescent="0.4">
      <c r="A102" s="71"/>
      <c r="B102" s="86">
        <f t="shared" si="9"/>
        <v>89</v>
      </c>
      <c r="C102" s="217"/>
      <c r="D102" s="218"/>
      <c r="E102" s="219"/>
      <c r="F102" s="220"/>
      <c r="G102" s="221"/>
      <c r="H102" s="222"/>
      <c r="I102" s="222"/>
      <c r="J102" s="222"/>
      <c r="K102" s="223"/>
      <c r="L102" s="224"/>
      <c r="M102" s="225"/>
      <c r="N102" s="225"/>
      <c r="O102" s="226"/>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27">
        <f t="shared" si="10"/>
        <v>0</v>
      </c>
      <c r="AV102" s="228"/>
      <c r="AW102" s="229">
        <f t="shared" si="8"/>
        <v>0</v>
      </c>
      <c r="AX102" s="230"/>
      <c r="AY102" s="197"/>
      <c r="AZ102" s="198"/>
      <c r="BA102" s="198"/>
      <c r="BB102" s="198"/>
      <c r="BC102" s="198"/>
      <c r="BD102" s="199"/>
    </row>
    <row r="103" spans="1:56" ht="39.950000000000003" customHeight="1" x14ac:dyDescent="0.4">
      <c r="A103" s="71"/>
      <c r="B103" s="86">
        <f t="shared" si="9"/>
        <v>90</v>
      </c>
      <c r="C103" s="217"/>
      <c r="D103" s="218"/>
      <c r="E103" s="219"/>
      <c r="F103" s="220"/>
      <c r="G103" s="221"/>
      <c r="H103" s="222"/>
      <c r="I103" s="222"/>
      <c r="J103" s="222"/>
      <c r="K103" s="223"/>
      <c r="L103" s="224"/>
      <c r="M103" s="225"/>
      <c r="N103" s="225"/>
      <c r="O103" s="226"/>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27">
        <f t="shared" si="10"/>
        <v>0</v>
      </c>
      <c r="AV103" s="228"/>
      <c r="AW103" s="229">
        <f t="shared" si="8"/>
        <v>0</v>
      </c>
      <c r="AX103" s="230"/>
      <c r="AY103" s="197"/>
      <c r="AZ103" s="198"/>
      <c r="BA103" s="198"/>
      <c r="BB103" s="198"/>
      <c r="BC103" s="198"/>
      <c r="BD103" s="199"/>
    </row>
    <row r="104" spans="1:56" ht="39.950000000000003" customHeight="1" x14ac:dyDescent="0.4">
      <c r="A104" s="71"/>
      <c r="B104" s="86">
        <f t="shared" si="9"/>
        <v>91</v>
      </c>
      <c r="C104" s="217"/>
      <c r="D104" s="218"/>
      <c r="E104" s="219"/>
      <c r="F104" s="220"/>
      <c r="G104" s="221"/>
      <c r="H104" s="222"/>
      <c r="I104" s="222"/>
      <c r="J104" s="222"/>
      <c r="K104" s="223"/>
      <c r="L104" s="224"/>
      <c r="M104" s="225"/>
      <c r="N104" s="225"/>
      <c r="O104" s="226"/>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27">
        <f t="shared" si="10"/>
        <v>0</v>
      </c>
      <c r="AV104" s="228"/>
      <c r="AW104" s="229">
        <f t="shared" si="8"/>
        <v>0</v>
      </c>
      <c r="AX104" s="230"/>
      <c r="AY104" s="197"/>
      <c r="AZ104" s="198"/>
      <c r="BA104" s="198"/>
      <c r="BB104" s="198"/>
      <c r="BC104" s="198"/>
      <c r="BD104" s="199"/>
    </row>
    <row r="105" spans="1:56" ht="39.950000000000003" customHeight="1" x14ac:dyDescent="0.4">
      <c r="A105" s="71"/>
      <c r="B105" s="86">
        <f t="shared" si="9"/>
        <v>92</v>
      </c>
      <c r="C105" s="217"/>
      <c r="D105" s="218"/>
      <c r="E105" s="219"/>
      <c r="F105" s="220"/>
      <c r="G105" s="221"/>
      <c r="H105" s="222"/>
      <c r="I105" s="222"/>
      <c r="J105" s="222"/>
      <c r="K105" s="223"/>
      <c r="L105" s="224"/>
      <c r="M105" s="225"/>
      <c r="N105" s="225"/>
      <c r="O105" s="226"/>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27">
        <f t="shared" si="10"/>
        <v>0</v>
      </c>
      <c r="AV105" s="228"/>
      <c r="AW105" s="229">
        <f t="shared" si="8"/>
        <v>0</v>
      </c>
      <c r="AX105" s="230"/>
      <c r="AY105" s="197"/>
      <c r="AZ105" s="198"/>
      <c r="BA105" s="198"/>
      <c r="BB105" s="198"/>
      <c r="BC105" s="198"/>
      <c r="BD105" s="199"/>
    </row>
    <row r="106" spans="1:56" ht="39.950000000000003" customHeight="1" x14ac:dyDescent="0.4">
      <c r="A106" s="71"/>
      <c r="B106" s="86">
        <f t="shared" si="9"/>
        <v>93</v>
      </c>
      <c r="C106" s="217"/>
      <c r="D106" s="218"/>
      <c r="E106" s="219"/>
      <c r="F106" s="220"/>
      <c r="G106" s="221"/>
      <c r="H106" s="222"/>
      <c r="I106" s="222"/>
      <c r="J106" s="222"/>
      <c r="K106" s="223"/>
      <c r="L106" s="224"/>
      <c r="M106" s="225"/>
      <c r="N106" s="225"/>
      <c r="O106" s="226"/>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27">
        <f t="shared" si="10"/>
        <v>0</v>
      </c>
      <c r="AV106" s="228"/>
      <c r="AW106" s="229">
        <f t="shared" si="8"/>
        <v>0</v>
      </c>
      <c r="AX106" s="230"/>
      <c r="AY106" s="197"/>
      <c r="AZ106" s="198"/>
      <c r="BA106" s="198"/>
      <c r="BB106" s="198"/>
      <c r="BC106" s="198"/>
      <c r="BD106" s="199"/>
    </row>
    <row r="107" spans="1:56" ht="39.950000000000003" customHeight="1" x14ac:dyDescent="0.4">
      <c r="A107" s="71"/>
      <c r="B107" s="86">
        <f t="shared" si="9"/>
        <v>94</v>
      </c>
      <c r="C107" s="217"/>
      <c r="D107" s="218"/>
      <c r="E107" s="219"/>
      <c r="F107" s="220"/>
      <c r="G107" s="221"/>
      <c r="H107" s="222"/>
      <c r="I107" s="222"/>
      <c r="J107" s="222"/>
      <c r="K107" s="223"/>
      <c r="L107" s="224"/>
      <c r="M107" s="225"/>
      <c r="N107" s="225"/>
      <c r="O107" s="226"/>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27">
        <f t="shared" si="10"/>
        <v>0</v>
      </c>
      <c r="AV107" s="228"/>
      <c r="AW107" s="229">
        <f t="shared" si="8"/>
        <v>0</v>
      </c>
      <c r="AX107" s="230"/>
      <c r="AY107" s="197"/>
      <c r="AZ107" s="198"/>
      <c r="BA107" s="198"/>
      <c r="BB107" s="198"/>
      <c r="BC107" s="198"/>
      <c r="BD107" s="199"/>
    </row>
    <row r="108" spans="1:56" ht="39.950000000000003" customHeight="1" x14ac:dyDescent="0.4">
      <c r="A108" s="71"/>
      <c r="B108" s="86">
        <f t="shared" si="9"/>
        <v>95</v>
      </c>
      <c r="C108" s="217"/>
      <c r="D108" s="218"/>
      <c r="E108" s="219"/>
      <c r="F108" s="220"/>
      <c r="G108" s="221"/>
      <c r="H108" s="222"/>
      <c r="I108" s="222"/>
      <c r="J108" s="222"/>
      <c r="K108" s="223"/>
      <c r="L108" s="224"/>
      <c r="M108" s="225"/>
      <c r="N108" s="225"/>
      <c r="O108" s="226"/>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27">
        <f t="shared" si="10"/>
        <v>0</v>
      </c>
      <c r="AV108" s="228"/>
      <c r="AW108" s="229">
        <f t="shared" si="8"/>
        <v>0</v>
      </c>
      <c r="AX108" s="230"/>
      <c r="AY108" s="197"/>
      <c r="AZ108" s="198"/>
      <c r="BA108" s="198"/>
      <c r="BB108" s="198"/>
      <c r="BC108" s="198"/>
      <c r="BD108" s="199"/>
    </row>
    <row r="109" spans="1:56" ht="39.950000000000003" customHeight="1" x14ac:dyDescent="0.4">
      <c r="A109" s="71"/>
      <c r="B109" s="86">
        <f t="shared" si="9"/>
        <v>96</v>
      </c>
      <c r="C109" s="217"/>
      <c r="D109" s="218"/>
      <c r="E109" s="219"/>
      <c r="F109" s="220"/>
      <c r="G109" s="221"/>
      <c r="H109" s="222"/>
      <c r="I109" s="222"/>
      <c r="J109" s="222"/>
      <c r="K109" s="223"/>
      <c r="L109" s="224"/>
      <c r="M109" s="225"/>
      <c r="N109" s="225"/>
      <c r="O109" s="226"/>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27">
        <f t="shared" si="10"/>
        <v>0</v>
      </c>
      <c r="AV109" s="228"/>
      <c r="AW109" s="229">
        <f t="shared" si="8"/>
        <v>0</v>
      </c>
      <c r="AX109" s="230"/>
      <c r="AY109" s="197"/>
      <c r="AZ109" s="198"/>
      <c r="BA109" s="198"/>
      <c r="BB109" s="198"/>
      <c r="BC109" s="198"/>
      <c r="BD109" s="199"/>
    </row>
    <row r="110" spans="1:56" ht="39.950000000000003" customHeight="1" x14ac:dyDescent="0.4">
      <c r="A110" s="71"/>
      <c r="B110" s="86">
        <f t="shared" si="9"/>
        <v>97</v>
      </c>
      <c r="C110" s="217"/>
      <c r="D110" s="218"/>
      <c r="E110" s="219"/>
      <c r="F110" s="220"/>
      <c r="G110" s="221"/>
      <c r="H110" s="222"/>
      <c r="I110" s="222"/>
      <c r="J110" s="222"/>
      <c r="K110" s="223"/>
      <c r="L110" s="224"/>
      <c r="M110" s="225"/>
      <c r="N110" s="225"/>
      <c r="O110" s="226"/>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27">
        <f t="shared" si="10"/>
        <v>0</v>
      </c>
      <c r="AV110" s="228"/>
      <c r="AW110" s="229">
        <f t="shared" si="8"/>
        <v>0</v>
      </c>
      <c r="AX110" s="230"/>
      <c r="AY110" s="197"/>
      <c r="AZ110" s="198"/>
      <c r="BA110" s="198"/>
      <c r="BB110" s="198"/>
      <c r="BC110" s="198"/>
      <c r="BD110" s="199"/>
    </row>
    <row r="111" spans="1:56" ht="39.950000000000003" customHeight="1" x14ac:dyDescent="0.4">
      <c r="A111" s="71"/>
      <c r="B111" s="86">
        <f t="shared" si="9"/>
        <v>98</v>
      </c>
      <c r="C111" s="217"/>
      <c r="D111" s="218"/>
      <c r="E111" s="219"/>
      <c r="F111" s="220"/>
      <c r="G111" s="221"/>
      <c r="H111" s="222"/>
      <c r="I111" s="222"/>
      <c r="J111" s="222"/>
      <c r="K111" s="223"/>
      <c r="L111" s="224"/>
      <c r="M111" s="225"/>
      <c r="N111" s="225"/>
      <c r="O111" s="226"/>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27">
        <f t="shared" si="10"/>
        <v>0</v>
      </c>
      <c r="AV111" s="228"/>
      <c r="AW111" s="229">
        <f t="shared" si="8"/>
        <v>0</v>
      </c>
      <c r="AX111" s="230"/>
      <c r="AY111" s="197"/>
      <c r="AZ111" s="198"/>
      <c r="BA111" s="198"/>
      <c r="BB111" s="198"/>
      <c r="BC111" s="198"/>
      <c r="BD111" s="199"/>
    </row>
    <row r="112" spans="1:56" ht="39.950000000000003" customHeight="1" x14ac:dyDescent="0.4">
      <c r="A112" s="71"/>
      <c r="B112" s="86">
        <f t="shared" si="9"/>
        <v>99</v>
      </c>
      <c r="C112" s="217"/>
      <c r="D112" s="218"/>
      <c r="E112" s="219"/>
      <c r="F112" s="220"/>
      <c r="G112" s="221"/>
      <c r="H112" s="222"/>
      <c r="I112" s="222"/>
      <c r="J112" s="222"/>
      <c r="K112" s="223"/>
      <c r="L112" s="224"/>
      <c r="M112" s="225"/>
      <c r="N112" s="225"/>
      <c r="O112" s="226"/>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27">
        <f t="shared" si="10"/>
        <v>0</v>
      </c>
      <c r="AV112" s="228"/>
      <c r="AW112" s="229">
        <f t="shared" si="8"/>
        <v>0</v>
      </c>
      <c r="AX112" s="230"/>
      <c r="AY112" s="197"/>
      <c r="AZ112" s="198"/>
      <c r="BA112" s="198"/>
      <c r="BB112" s="198"/>
      <c r="BC112" s="198"/>
      <c r="BD112" s="199"/>
    </row>
    <row r="113" spans="1:56" ht="39.950000000000003" customHeight="1" thickBot="1" x14ac:dyDescent="0.45">
      <c r="A113" s="71"/>
      <c r="B113" s="87">
        <f t="shared" si="9"/>
        <v>100</v>
      </c>
      <c r="C113" s="200"/>
      <c r="D113" s="201"/>
      <c r="E113" s="202"/>
      <c r="F113" s="203"/>
      <c r="G113" s="204"/>
      <c r="H113" s="205"/>
      <c r="I113" s="205"/>
      <c r="J113" s="205"/>
      <c r="K113" s="206"/>
      <c r="L113" s="207"/>
      <c r="M113" s="208"/>
      <c r="N113" s="208"/>
      <c r="O113" s="209"/>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10">
        <f t="shared" si="3"/>
        <v>0</v>
      </c>
      <c r="AV113" s="211"/>
      <c r="AW113" s="212">
        <f t="shared" si="8"/>
        <v>0</v>
      </c>
      <c r="AX113" s="213"/>
      <c r="AY113" s="214"/>
      <c r="AZ113" s="215"/>
      <c r="BA113" s="215"/>
      <c r="BB113" s="215"/>
      <c r="BC113" s="215"/>
      <c r="BD113" s="216"/>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127</v>
      </c>
      <c r="C115" s="98"/>
      <c r="D115" s="98"/>
      <c r="E115" s="98"/>
      <c r="F115" s="98"/>
      <c r="G115" s="98"/>
      <c r="H115" s="98"/>
      <c r="I115" s="98"/>
      <c r="J115" s="98"/>
      <c r="K115" s="98"/>
      <c r="L115" s="99"/>
      <c r="M115" s="98"/>
      <c r="N115" s="98"/>
      <c r="O115" s="98"/>
      <c r="P115" s="98"/>
      <c r="Q115" s="98"/>
      <c r="R115" s="98"/>
      <c r="S115" s="98"/>
      <c r="T115" s="98" t="s">
        <v>69</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195" t="s">
        <v>35</v>
      </c>
      <c r="D116" s="195"/>
      <c r="E116" s="195" t="s">
        <v>36</v>
      </c>
      <c r="F116" s="195"/>
      <c r="G116" s="195"/>
      <c r="H116" s="195"/>
      <c r="I116" s="98"/>
      <c r="J116" s="196" t="s">
        <v>39</v>
      </c>
      <c r="K116" s="196"/>
      <c r="L116" s="196"/>
      <c r="M116" s="196"/>
      <c r="N116" s="67"/>
      <c r="O116" s="67"/>
      <c r="P116" s="96" t="s">
        <v>47</v>
      </c>
      <c r="Q116" s="96"/>
      <c r="R116" s="98"/>
      <c r="S116" s="98"/>
      <c r="T116" s="170" t="s">
        <v>7</v>
      </c>
      <c r="U116" s="172"/>
      <c r="V116" s="170" t="s">
        <v>8</v>
      </c>
      <c r="W116" s="171"/>
      <c r="X116" s="171"/>
      <c r="Y116" s="172"/>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69"/>
      <c r="D117" s="169"/>
      <c r="E117" s="169" t="s">
        <v>37</v>
      </c>
      <c r="F117" s="169"/>
      <c r="G117" s="169" t="s">
        <v>38</v>
      </c>
      <c r="H117" s="169"/>
      <c r="I117" s="98"/>
      <c r="J117" s="169" t="s">
        <v>37</v>
      </c>
      <c r="K117" s="169"/>
      <c r="L117" s="169" t="s">
        <v>38</v>
      </c>
      <c r="M117" s="169"/>
      <c r="N117" s="67"/>
      <c r="O117" s="67"/>
      <c r="P117" s="96" t="s">
        <v>44</v>
      </c>
      <c r="Q117" s="96"/>
      <c r="R117" s="98"/>
      <c r="S117" s="98"/>
      <c r="T117" s="170" t="s">
        <v>3</v>
      </c>
      <c r="U117" s="172"/>
      <c r="V117" s="170" t="s">
        <v>50</v>
      </c>
      <c r="W117" s="171"/>
      <c r="X117" s="171"/>
      <c r="Y117" s="172"/>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70" t="s">
        <v>3</v>
      </c>
      <c r="D118" s="172"/>
      <c r="E118" s="187">
        <f>SUMIFS($AU$14:$AV$113,$C$14:$D$113,"介護支援専門員",$E$14:$F$113,"A")</f>
        <v>0</v>
      </c>
      <c r="F118" s="188"/>
      <c r="G118" s="189">
        <f>SUMIFS($AW$14:$AX$113,$C$14:$D$113,"介護支援専門員",$E$14:$F$113,"A")</f>
        <v>0</v>
      </c>
      <c r="H118" s="190"/>
      <c r="I118" s="112"/>
      <c r="J118" s="191">
        <v>0</v>
      </c>
      <c r="K118" s="192"/>
      <c r="L118" s="191">
        <v>0</v>
      </c>
      <c r="M118" s="192"/>
      <c r="N118" s="111"/>
      <c r="O118" s="111"/>
      <c r="P118" s="191">
        <v>0</v>
      </c>
      <c r="Q118" s="192"/>
      <c r="R118" s="98"/>
      <c r="S118" s="98"/>
      <c r="T118" s="170" t="s">
        <v>4</v>
      </c>
      <c r="U118" s="172"/>
      <c r="V118" s="170" t="s">
        <v>51</v>
      </c>
      <c r="W118" s="171"/>
      <c r="X118" s="171"/>
      <c r="Y118" s="172"/>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70" t="s">
        <v>4</v>
      </c>
      <c r="D119" s="172"/>
      <c r="E119" s="187">
        <f>SUMIFS($AU$14:$AV$113,$C$14:$D$113,"介護支援専門員",$E$14:$F$113,"B")</f>
        <v>0</v>
      </c>
      <c r="F119" s="188"/>
      <c r="G119" s="189">
        <f>SUMIFS($AW$14:$AX$113,$C$14:$D$113,"介護支援専門員",$E$14:$F$113,"B")</f>
        <v>0</v>
      </c>
      <c r="H119" s="190"/>
      <c r="I119" s="112"/>
      <c r="J119" s="191">
        <v>0</v>
      </c>
      <c r="K119" s="192"/>
      <c r="L119" s="191">
        <v>0</v>
      </c>
      <c r="M119" s="192"/>
      <c r="N119" s="111"/>
      <c r="O119" s="111"/>
      <c r="P119" s="191">
        <v>0</v>
      </c>
      <c r="Q119" s="192"/>
      <c r="R119" s="98"/>
      <c r="S119" s="98"/>
      <c r="T119" s="170" t="s">
        <v>5</v>
      </c>
      <c r="U119" s="172"/>
      <c r="V119" s="170" t="s">
        <v>52</v>
      </c>
      <c r="W119" s="171"/>
      <c r="X119" s="171"/>
      <c r="Y119" s="172"/>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70" t="s">
        <v>5</v>
      </c>
      <c r="D120" s="172"/>
      <c r="E120" s="187">
        <f>SUMIFS($AU$14:$AV$113,$C$14:$D$113,"介護支援専門員",$E$14:$F$113,"C")</f>
        <v>0</v>
      </c>
      <c r="F120" s="188"/>
      <c r="G120" s="189">
        <f>SUMIFS($AW$14:$AX$113,$C$14:$D$113,"介護支援専門員",$E$14:$F$113,"C")</f>
        <v>0</v>
      </c>
      <c r="H120" s="190"/>
      <c r="I120" s="112"/>
      <c r="J120" s="191">
        <v>0</v>
      </c>
      <c r="K120" s="192"/>
      <c r="L120" s="193">
        <v>0</v>
      </c>
      <c r="M120" s="194"/>
      <c r="N120" s="111"/>
      <c r="O120" s="111"/>
      <c r="P120" s="187" t="s">
        <v>30</v>
      </c>
      <c r="Q120" s="188"/>
      <c r="R120" s="98"/>
      <c r="S120" s="98"/>
      <c r="T120" s="170" t="s">
        <v>6</v>
      </c>
      <c r="U120" s="172"/>
      <c r="V120" s="170" t="s">
        <v>68</v>
      </c>
      <c r="W120" s="171"/>
      <c r="X120" s="171"/>
      <c r="Y120" s="172"/>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70" t="s">
        <v>6</v>
      </c>
      <c r="D121" s="172"/>
      <c r="E121" s="187">
        <f>SUMIFS($AU$14:$AV$113,$C$14:$D$113,"介護支援専門員",$E$14:$F$113,"D")</f>
        <v>0</v>
      </c>
      <c r="F121" s="188"/>
      <c r="G121" s="189">
        <f>SUMIFS($AW$14:$AX$113,$C$14:$D$113,"介護支援専門員",$E$14:$F$113,"D")</f>
        <v>0</v>
      </c>
      <c r="H121" s="190"/>
      <c r="I121" s="112"/>
      <c r="J121" s="191">
        <v>0</v>
      </c>
      <c r="K121" s="192"/>
      <c r="L121" s="193">
        <v>0</v>
      </c>
      <c r="M121" s="194"/>
      <c r="N121" s="111"/>
      <c r="O121" s="111"/>
      <c r="P121" s="187" t="s">
        <v>30</v>
      </c>
      <c r="Q121" s="188"/>
      <c r="R121" s="98"/>
      <c r="S121" s="98"/>
      <c r="T121" s="98"/>
      <c r="U121" s="184"/>
      <c r="V121" s="184"/>
      <c r="W121" s="185"/>
      <c r="X121" s="185"/>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170" t="s">
        <v>27</v>
      </c>
      <c r="D122" s="172"/>
      <c r="E122" s="187">
        <f>SUM(E118:F121)</f>
        <v>0</v>
      </c>
      <c r="F122" s="188"/>
      <c r="G122" s="189">
        <f>SUM(G118:H121)</f>
        <v>0</v>
      </c>
      <c r="H122" s="190"/>
      <c r="I122" s="112"/>
      <c r="J122" s="187">
        <f>SUM(J118:K121)</f>
        <v>0</v>
      </c>
      <c r="K122" s="188"/>
      <c r="L122" s="187">
        <f>SUM(L118:M121)</f>
        <v>0</v>
      </c>
      <c r="M122" s="188"/>
      <c r="N122" s="111"/>
      <c r="O122" s="111"/>
      <c r="P122" s="187">
        <f>SUM(P118:Q119)</f>
        <v>0</v>
      </c>
      <c r="Q122" s="188"/>
      <c r="R122" s="98"/>
      <c r="S122" s="98"/>
      <c r="T122" s="98"/>
      <c r="U122" s="184"/>
      <c r="V122" s="184"/>
      <c r="W122" s="185"/>
      <c r="X122" s="185"/>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87</v>
      </c>
      <c r="J124" s="179" t="s">
        <v>88</v>
      </c>
      <c r="K124" s="180"/>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69" t="s">
        <v>42</v>
      </c>
      <c r="N126" s="169"/>
      <c r="O126" s="169"/>
      <c r="P126" s="169"/>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181">
        <f>IF($J$124="週",L122,J122)</f>
        <v>0</v>
      </c>
      <c r="D127" s="182"/>
      <c r="E127" s="182"/>
      <c r="F127" s="183"/>
      <c r="G127" s="145" t="s">
        <v>28</v>
      </c>
      <c r="H127" s="170">
        <f>IF($J$124="週",$AV$5,$AZ$5)</f>
        <v>40</v>
      </c>
      <c r="I127" s="171"/>
      <c r="J127" s="171"/>
      <c r="K127" s="172"/>
      <c r="L127" s="145" t="s">
        <v>29</v>
      </c>
      <c r="M127" s="173">
        <f>ROUNDDOWN(C127/H127,1)</f>
        <v>0</v>
      </c>
      <c r="N127" s="174"/>
      <c r="O127" s="174"/>
      <c r="P127" s="175"/>
      <c r="Q127" s="98"/>
      <c r="R127" s="98"/>
      <c r="S127" s="98"/>
      <c r="T127" s="98"/>
      <c r="U127" s="186"/>
      <c r="V127" s="186"/>
      <c r="W127" s="186"/>
      <c r="X127" s="186"/>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70</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116</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169" t="s">
        <v>27</v>
      </c>
      <c r="N131" s="169"/>
      <c r="O131" s="169"/>
      <c r="P131" s="169"/>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170">
        <f>P122</f>
        <v>0</v>
      </c>
      <c r="D132" s="171"/>
      <c r="E132" s="171"/>
      <c r="F132" s="172"/>
      <c r="G132" s="145" t="s">
        <v>79</v>
      </c>
      <c r="H132" s="173">
        <f>M127</f>
        <v>0</v>
      </c>
      <c r="I132" s="174"/>
      <c r="J132" s="174"/>
      <c r="K132" s="175"/>
      <c r="L132" s="145" t="s">
        <v>29</v>
      </c>
      <c r="M132" s="176">
        <f>ROUNDDOWN(C132+H132,1)</f>
        <v>0</v>
      </c>
      <c r="N132" s="177"/>
      <c r="O132" s="177"/>
      <c r="P132" s="17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5" priority="9">
      <formula>INDIRECT(ADDRESS(ROW(),COLUMN()))=TRUNC(INDIRECT(ADDRESS(ROW(),COLUMN())))</formula>
    </cfRule>
  </conditionalFormatting>
  <conditionalFormatting sqref="E118:Q122">
    <cfRule type="expression" dxfId="4" priority="2">
      <formula>INDIRECT(ADDRESS(ROW(),COLUMN()))=TRUNC(INDIRECT(ADDRESS(ROW(),COLUMN())))</formula>
    </cfRule>
  </conditionalFormatting>
  <conditionalFormatting sqref="C127:F127">
    <cfRule type="expression" dxfId="3"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87"/>
  <sheetViews>
    <sheetView tabSelected="1" topLeftCell="A10" workbookViewId="0">
      <selection activeCell="B51" sqref="B51"/>
    </sheetView>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161</v>
      </c>
      <c r="B2" s="12"/>
      <c r="C2" s="13"/>
    </row>
    <row r="3" spans="1:10" s="11" customFormat="1" ht="20.25" customHeight="1" x14ac:dyDescent="0.4">
      <c r="A3" s="13"/>
      <c r="B3" s="13"/>
      <c r="C3" s="13"/>
    </row>
    <row r="4" spans="1:10" s="11" customFormat="1" ht="20.25" customHeight="1" x14ac:dyDescent="0.4">
      <c r="A4" s="27"/>
      <c r="B4" s="13" t="s">
        <v>83</v>
      </c>
      <c r="C4" s="13"/>
      <c r="E4" s="288" t="s">
        <v>85</v>
      </c>
      <c r="F4" s="288"/>
      <c r="G4" s="288"/>
      <c r="H4" s="288"/>
      <c r="I4" s="288"/>
      <c r="J4" s="288"/>
    </row>
    <row r="5" spans="1:10" s="11" customFormat="1" ht="20.25" customHeight="1" x14ac:dyDescent="0.4">
      <c r="A5" s="28"/>
      <c r="B5" s="13" t="s">
        <v>84</v>
      </c>
      <c r="C5" s="13"/>
      <c r="E5" s="288"/>
      <c r="F5" s="288"/>
      <c r="G5" s="288"/>
      <c r="H5" s="288"/>
      <c r="I5" s="288"/>
      <c r="J5" s="288"/>
    </row>
    <row r="6" spans="1:10" s="11" customFormat="1" ht="20.25" customHeight="1" x14ac:dyDescent="0.4">
      <c r="A6" s="26" t="s">
        <v>81</v>
      </c>
      <c r="B6" s="13"/>
      <c r="C6" s="13"/>
    </row>
    <row r="7" spans="1:10" s="163" customFormat="1" ht="20.25" customHeight="1" x14ac:dyDescent="0.4">
      <c r="A7" s="167" t="s">
        <v>143</v>
      </c>
      <c r="B7" s="164"/>
      <c r="C7" s="12"/>
      <c r="D7" s="158"/>
      <c r="E7" s="165"/>
      <c r="F7" s="158"/>
    </row>
    <row r="8" spans="1:10" s="11" customFormat="1" ht="9" customHeight="1" x14ac:dyDescent="0.4">
      <c r="A8" s="26"/>
      <c r="B8" s="13"/>
      <c r="C8" s="13"/>
    </row>
    <row r="9" spans="1:10" s="11" customFormat="1" ht="20.25" customHeight="1" x14ac:dyDescent="0.4">
      <c r="A9" s="13" t="s">
        <v>58</v>
      </c>
      <c r="B9" s="13"/>
      <c r="C9" s="13"/>
    </row>
    <row r="10" spans="1:10" s="11" customFormat="1" ht="20.25" customHeight="1" x14ac:dyDescent="0.4">
      <c r="A10" s="26"/>
      <c r="B10" s="13"/>
      <c r="C10" s="13"/>
    </row>
    <row r="11" spans="1:10" s="11" customFormat="1" ht="20.25" customHeight="1" x14ac:dyDescent="0.4">
      <c r="A11" s="13" t="s">
        <v>93</v>
      </c>
      <c r="B11" s="13"/>
      <c r="C11" s="13"/>
    </row>
    <row r="12" spans="1:10" s="163" customFormat="1" ht="20.25" customHeight="1" x14ac:dyDescent="0.4">
      <c r="B12" s="166" t="s">
        <v>142</v>
      </c>
      <c r="C12" s="12"/>
      <c r="D12" s="158"/>
    </row>
    <row r="13" spans="1:10" s="11" customFormat="1" ht="6.75" customHeight="1" x14ac:dyDescent="0.4">
      <c r="A13" s="13"/>
      <c r="B13" s="13"/>
      <c r="C13" s="13"/>
    </row>
    <row r="14" spans="1:10" s="11" customFormat="1" ht="20.25" customHeight="1" x14ac:dyDescent="0.4">
      <c r="A14" s="152" t="s">
        <v>117</v>
      </c>
      <c r="B14" s="13"/>
      <c r="C14" s="13"/>
    </row>
    <row r="15" spans="1:10" s="163" customFormat="1" ht="20.25" customHeight="1" x14ac:dyDescent="0.4">
      <c r="B15" s="166" t="s">
        <v>144</v>
      </c>
      <c r="C15" s="12"/>
      <c r="D15" s="158"/>
    </row>
    <row r="16" spans="1:10" s="163" customFormat="1" ht="20.25" customHeight="1" x14ac:dyDescent="0.4">
      <c r="B16" s="166" t="s">
        <v>145</v>
      </c>
      <c r="C16" s="12"/>
      <c r="D16" s="158"/>
    </row>
    <row r="17" spans="1:4" s="11" customFormat="1" ht="6.75" customHeight="1" x14ac:dyDescent="0.4">
      <c r="A17" s="13"/>
      <c r="B17" s="13"/>
      <c r="C17" s="13"/>
    </row>
    <row r="18" spans="1:4" s="11" customFormat="1" ht="20.25" customHeight="1" x14ac:dyDescent="0.4">
      <c r="A18" s="13" t="s">
        <v>57</v>
      </c>
      <c r="B18" s="13"/>
      <c r="C18" s="13"/>
    </row>
    <row r="19" spans="1:4" s="11" customFormat="1" ht="20.25" customHeight="1" x14ac:dyDescent="0.4">
      <c r="A19" s="13"/>
      <c r="B19" s="13"/>
      <c r="C19" s="13"/>
    </row>
    <row r="20" spans="1:4" s="11" customFormat="1" ht="20.25" customHeight="1" x14ac:dyDescent="0.4">
      <c r="A20" s="153" t="s">
        <v>128</v>
      </c>
      <c r="B20" s="153"/>
      <c r="C20" s="153"/>
    </row>
    <row r="21" spans="1:4" s="11" customFormat="1" ht="20.25" customHeight="1" x14ac:dyDescent="0.4">
      <c r="A21" s="153"/>
      <c r="B21" s="153"/>
      <c r="C21" s="153"/>
    </row>
    <row r="22" spans="1:4" s="11" customFormat="1" ht="20.25" customHeight="1" x14ac:dyDescent="0.4">
      <c r="A22" s="152" t="s">
        <v>129</v>
      </c>
      <c r="B22" s="13"/>
      <c r="C22" s="13"/>
    </row>
    <row r="23" spans="1:4" s="11" customFormat="1" ht="20.25" customHeight="1" x14ac:dyDescent="0.4">
      <c r="A23" s="13" t="s">
        <v>48</v>
      </c>
      <c r="B23" s="13"/>
      <c r="C23" s="13"/>
    </row>
    <row r="24" spans="1:4" s="11" customFormat="1" ht="20.25" customHeight="1" x14ac:dyDescent="0.4">
      <c r="A24" s="13"/>
      <c r="B24" s="13"/>
      <c r="C24" s="13"/>
    </row>
    <row r="25" spans="1:4" s="11" customFormat="1" ht="20.25" customHeight="1" x14ac:dyDescent="0.4">
      <c r="A25" s="13"/>
      <c r="B25" s="14" t="s">
        <v>26</v>
      </c>
      <c r="C25" s="14" t="s">
        <v>1</v>
      </c>
    </row>
    <row r="26" spans="1:4" s="11" customFormat="1" ht="20.25" customHeight="1" x14ac:dyDescent="0.4">
      <c r="A26" s="13"/>
      <c r="B26" s="14">
        <v>1</v>
      </c>
      <c r="C26" s="15" t="s">
        <v>2</v>
      </c>
      <c r="D26" s="294" t="s">
        <v>176</v>
      </c>
    </row>
    <row r="27" spans="1:4" s="11" customFormat="1" ht="20.25" customHeight="1" x14ac:dyDescent="0.4">
      <c r="A27" s="13"/>
      <c r="B27" s="14">
        <v>2</v>
      </c>
      <c r="C27" s="15" t="s">
        <v>108</v>
      </c>
      <c r="D27" s="294" t="s">
        <v>176</v>
      </c>
    </row>
    <row r="28" spans="1:4" s="11" customFormat="1" ht="20.25" customHeight="1" x14ac:dyDescent="0.4">
      <c r="A28" s="162"/>
      <c r="B28" s="14">
        <v>3</v>
      </c>
      <c r="C28" s="15" t="s">
        <v>175</v>
      </c>
      <c r="D28" s="294" t="s">
        <v>164</v>
      </c>
    </row>
    <row r="29" spans="1:4" s="11" customFormat="1" ht="20.25" customHeight="1" x14ac:dyDescent="0.4">
      <c r="A29" s="13"/>
      <c r="B29" s="14">
        <v>4</v>
      </c>
      <c r="C29" s="15" t="s">
        <v>165</v>
      </c>
      <c r="D29" s="294" t="s">
        <v>177</v>
      </c>
    </row>
    <row r="30" spans="1:4" s="11" customFormat="1" ht="20.25" customHeight="1" x14ac:dyDescent="0.4">
      <c r="A30" s="162"/>
      <c r="B30" s="292">
        <v>5</v>
      </c>
      <c r="C30" s="293" t="s">
        <v>166</v>
      </c>
      <c r="D30" s="294" t="s">
        <v>167</v>
      </c>
    </row>
    <row r="31" spans="1:4" s="11" customFormat="1" ht="20.25" customHeight="1" x14ac:dyDescent="0.4">
      <c r="A31" s="162"/>
      <c r="B31" s="292">
        <v>6</v>
      </c>
      <c r="C31" s="293" t="s">
        <v>162</v>
      </c>
      <c r="D31" s="294" t="s">
        <v>178</v>
      </c>
    </row>
    <row r="32" spans="1:4" s="163" customFormat="1" ht="20.25" customHeight="1" x14ac:dyDescent="0.4">
      <c r="B32" s="166" t="s">
        <v>163</v>
      </c>
      <c r="C32" s="12"/>
      <c r="D32" s="158"/>
    </row>
    <row r="33" spans="1:55" s="11" customFormat="1" ht="20.25" customHeight="1" x14ac:dyDescent="0.4">
      <c r="A33" s="13"/>
      <c r="B33" s="13"/>
      <c r="C33" s="13"/>
    </row>
    <row r="34" spans="1:55" s="11" customFormat="1" ht="20.25" customHeight="1" x14ac:dyDescent="0.4">
      <c r="A34" s="13" t="s">
        <v>130</v>
      </c>
      <c r="B34" s="13"/>
      <c r="C34" s="13"/>
    </row>
    <row r="35" spans="1:55" s="11" customFormat="1" ht="20.25" customHeight="1" x14ac:dyDescent="0.4">
      <c r="A35" s="13" t="s">
        <v>49</v>
      </c>
      <c r="B35" s="13"/>
      <c r="C35" s="13"/>
    </row>
    <row r="36" spans="1:55" s="11" customFormat="1" ht="20.25" customHeight="1" x14ac:dyDescent="0.4">
      <c r="A36" s="13"/>
      <c r="B36" s="13"/>
      <c r="C36" s="13"/>
    </row>
    <row r="37" spans="1:55" s="11" customFormat="1" ht="20.25" customHeight="1" x14ac:dyDescent="0.4">
      <c r="A37" s="13"/>
      <c r="B37" s="14" t="s">
        <v>7</v>
      </c>
      <c r="C37" s="14" t="s">
        <v>8</v>
      </c>
    </row>
    <row r="38" spans="1:55" s="11" customFormat="1" ht="20.25" customHeight="1" x14ac:dyDescent="0.4">
      <c r="A38" s="13"/>
      <c r="B38" s="14" t="s">
        <v>3</v>
      </c>
      <c r="C38" s="15" t="s">
        <v>50</v>
      </c>
    </row>
    <row r="39" spans="1:55" s="11" customFormat="1" ht="20.25" customHeight="1" x14ac:dyDescent="0.4">
      <c r="A39" s="13"/>
      <c r="B39" s="14" t="s">
        <v>4</v>
      </c>
      <c r="C39" s="15" t="s">
        <v>51</v>
      </c>
    </row>
    <row r="40" spans="1:55" s="11" customFormat="1" ht="20.25" customHeight="1" x14ac:dyDescent="0.4">
      <c r="A40" s="13"/>
      <c r="B40" s="14" t="s">
        <v>5</v>
      </c>
      <c r="C40" s="15" t="s">
        <v>52</v>
      </c>
    </row>
    <row r="41" spans="1:55" s="11" customFormat="1" ht="20.25" customHeight="1" x14ac:dyDescent="0.4">
      <c r="A41" s="13"/>
      <c r="B41" s="14" t="s">
        <v>6</v>
      </c>
      <c r="C41" s="15" t="s">
        <v>68</v>
      </c>
    </row>
    <row r="42" spans="1:55" s="11" customFormat="1" ht="20.25" customHeight="1" x14ac:dyDescent="0.4">
      <c r="A42" s="13"/>
      <c r="B42" s="13"/>
      <c r="C42" s="13"/>
    </row>
    <row r="43" spans="1:55" s="11" customFormat="1" ht="20.25" customHeight="1" x14ac:dyDescent="0.4">
      <c r="A43" s="13"/>
      <c r="B43" s="16" t="s">
        <v>9</v>
      </c>
      <c r="C43" s="13"/>
    </row>
    <row r="44" spans="1:55" s="11" customFormat="1" ht="20.25" customHeight="1" x14ac:dyDescent="0.4">
      <c r="B44" s="13" t="s">
        <v>53</v>
      </c>
      <c r="E44" s="16"/>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row>
    <row r="45" spans="1:55" s="11" customFormat="1" ht="20.25" customHeight="1" x14ac:dyDescent="0.4">
      <c r="B45" s="13" t="s">
        <v>80</v>
      </c>
      <c r="E45" s="13"/>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row>
    <row r="46" spans="1:55" s="163" customFormat="1" ht="17.25" customHeight="1" x14ac:dyDescent="0.4">
      <c r="B46" s="166" t="s">
        <v>146</v>
      </c>
      <c r="C46" s="158"/>
      <c r="F46" s="158"/>
      <c r="G46" s="168"/>
      <c r="H46" s="168"/>
      <c r="J46" s="168"/>
      <c r="K46" s="168"/>
      <c r="L46" s="168"/>
      <c r="M46" s="168"/>
      <c r="N46" s="168"/>
      <c r="O46" s="168"/>
      <c r="R46" s="168"/>
      <c r="S46" s="168"/>
      <c r="T46" s="168"/>
      <c r="W46" s="168"/>
      <c r="X46" s="168"/>
      <c r="Y46" s="168"/>
    </row>
    <row r="47" spans="1:55" s="163" customFormat="1" ht="17.25" customHeight="1" x14ac:dyDescent="0.4">
      <c r="B47" s="166"/>
      <c r="C47" s="166" t="s">
        <v>174</v>
      </c>
      <c r="F47" s="158"/>
      <c r="G47" s="168"/>
      <c r="H47" s="168"/>
      <c r="J47" s="168"/>
      <c r="K47" s="168"/>
      <c r="L47" s="168"/>
      <c r="M47" s="168"/>
      <c r="N47" s="168"/>
      <c r="O47" s="168"/>
      <c r="R47" s="168"/>
      <c r="S47" s="168"/>
      <c r="T47" s="168"/>
      <c r="W47" s="168"/>
      <c r="X47" s="168"/>
      <c r="Y47" s="168"/>
    </row>
    <row r="48" spans="1:55" s="163" customFormat="1" ht="17.25" customHeight="1" x14ac:dyDescent="0.4">
      <c r="B48" s="158"/>
      <c r="C48" s="166" t="s">
        <v>147</v>
      </c>
      <c r="D48" s="158"/>
      <c r="E48" s="16"/>
      <c r="F48" s="168"/>
      <c r="G48" s="168"/>
      <c r="H48" s="168"/>
      <c r="J48" s="168"/>
      <c r="K48" s="168"/>
      <c r="L48" s="168"/>
      <c r="M48" s="168"/>
      <c r="N48" s="168"/>
      <c r="O48" s="168"/>
      <c r="R48" s="168"/>
      <c r="S48" s="168"/>
      <c r="T48" s="168"/>
      <c r="W48" s="168"/>
      <c r="X48" s="168"/>
      <c r="Y48" s="168"/>
    </row>
    <row r="49" spans="1:41" s="11" customFormat="1" ht="20.25" customHeight="1" x14ac:dyDescent="0.4">
      <c r="A49" s="13"/>
      <c r="B49" s="13"/>
      <c r="C49" s="166" t="s">
        <v>168</v>
      </c>
      <c r="D49" s="18"/>
      <c r="E49" s="19"/>
      <c r="F49" s="19"/>
      <c r="G49" s="19"/>
      <c r="H49" s="20"/>
      <c r="I49" s="20"/>
      <c r="J49" s="19"/>
      <c r="K49" s="19"/>
      <c r="L49" s="19"/>
      <c r="M49" s="20"/>
      <c r="N49" s="20"/>
      <c r="O49" s="20"/>
      <c r="P49" s="20"/>
      <c r="Q49" s="20"/>
      <c r="R49" s="19"/>
      <c r="S49" s="19"/>
      <c r="T49" s="19"/>
      <c r="U49" s="20"/>
      <c r="V49" s="20"/>
      <c r="W49" s="19"/>
      <c r="X49" s="19"/>
      <c r="Y49" s="19"/>
      <c r="Z49" s="20"/>
      <c r="AA49" s="20"/>
    </row>
    <row r="50" spans="1:41" s="163" customFormat="1" ht="20.25" customHeight="1" x14ac:dyDescent="0.4">
      <c r="B50" s="166" t="s">
        <v>179</v>
      </c>
      <c r="C50" s="12"/>
      <c r="D50" s="162"/>
    </row>
    <row r="51" spans="1:41" s="163" customFormat="1" ht="20.25" customHeight="1" x14ac:dyDescent="0.4">
      <c r="B51" s="166" t="s">
        <v>180</v>
      </c>
      <c r="C51" s="12"/>
      <c r="D51" s="162"/>
    </row>
    <row r="52" spans="1:41" s="11" customFormat="1" ht="20.25" customHeight="1" x14ac:dyDescent="0.4">
      <c r="A52" s="162"/>
      <c r="B52" s="162"/>
      <c r="C52" s="166"/>
      <c r="D52" s="18"/>
      <c r="E52" s="19"/>
      <c r="F52" s="19"/>
      <c r="G52" s="19"/>
      <c r="H52" s="20"/>
      <c r="I52" s="20"/>
      <c r="J52" s="19"/>
      <c r="K52" s="19"/>
      <c r="L52" s="19"/>
      <c r="M52" s="20"/>
      <c r="N52" s="20"/>
      <c r="O52" s="20"/>
      <c r="P52" s="20"/>
      <c r="Q52" s="20"/>
      <c r="R52" s="19"/>
      <c r="S52" s="19"/>
      <c r="T52" s="19"/>
      <c r="U52" s="20"/>
      <c r="V52" s="20"/>
      <c r="W52" s="19"/>
      <c r="X52" s="19"/>
      <c r="Y52" s="19"/>
      <c r="Z52" s="20"/>
      <c r="AA52" s="20"/>
    </row>
    <row r="53" spans="1:41" s="11" customFormat="1" ht="20.25" customHeight="1" x14ac:dyDescent="0.4">
      <c r="A53" s="152" t="s">
        <v>131</v>
      </c>
      <c r="B53" s="13"/>
      <c r="C53" s="13"/>
    </row>
    <row r="54" spans="1:41" s="11" customFormat="1" ht="20.25" customHeight="1" x14ac:dyDescent="0.4">
      <c r="A54" s="13" t="s">
        <v>54</v>
      </c>
      <c r="B54" s="13"/>
      <c r="C54" s="13"/>
    </row>
    <row r="55" spans="1:41" s="11" customFormat="1" ht="20.25" customHeight="1" x14ac:dyDescent="0.4">
      <c r="A55" s="23" t="s">
        <v>94</v>
      </c>
      <c r="D55" s="21"/>
      <c r="E55" s="22"/>
      <c r="F55" s="19"/>
      <c r="G55" s="19"/>
      <c r="H55" s="19"/>
      <c r="I55" s="19"/>
      <c r="J55" s="20"/>
      <c r="K55" s="19"/>
      <c r="L55" s="20"/>
      <c r="M55" s="19"/>
      <c r="N55" s="19"/>
      <c r="O55" s="19"/>
      <c r="P55" s="19"/>
      <c r="Q55" s="19"/>
      <c r="R55" s="20"/>
      <c r="S55" s="19"/>
      <c r="T55" s="20"/>
      <c r="U55" s="19"/>
      <c r="V55" s="19"/>
      <c r="W55" s="20"/>
      <c r="X55" s="19"/>
      <c r="Y55" s="20"/>
      <c r="Z55" s="19"/>
      <c r="AA55" s="19"/>
      <c r="AB55" s="19"/>
      <c r="AC55" s="19"/>
      <c r="AD55" s="19"/>
      <c r="AE55" s="20"/>
      <c r="AF55" s="18"/>
      <c r="AG55" s="20"/>
      <c r="AH55" s="19"/>
      <c r="AI55" s="20"/>
      <c r="AJ55" s="20"/>
      <c r="AK55" s="20"/>
      <c r="AL55" s="20"/>
      <c r="AM55" s="19"/>
      <c r="AN55" s="20"/>
      <c r="AO55" s="20"/>
    </row>
    <row r="56" spans="1:41" s="11" customFormat="1" ht="20.25" customHeight="1" x14ac:dyDescent="0.4">
      <c r="C56" s="23"/>
      <c r="D56" s="21"/>
      <c r="E56" s="22"/>
      <c r="F56" s="19"/>
      <c r="G56" s="19"/>
      <c r="H56" s="19"/>
      <c r="I56" s="19"/>
      <c r="J56" s="20"/>
      <c r="K56" s="19"/>
      <c r="L56" s="20"/>
      <c r="M56" s="19"/>
      <c r="N56" s="19"/>
      <c r="O56" s="19"/>
      <c r="P56" s="19"/>
      <c r="Q56" s="19"/>
      <c r="R56" s="20"/>
      <c r="S56" s="19"/>
      <c r="T56" s="20"/>
      <c r="U56" s="19"/>
      <c r="V56" s="19"/>
      <c r="W56" s="20"/>
      <c r="X56" s="19"/>
      <c r="Y56" s="20"/>
      <c r="Z56" s="19"/>
      <c r="AA56" s="19"/>
      <c r="AB56" s="19"/>
      <c r="AC56" s="19"/>
      <c r="AD56" s="19"/>
      <c r="AE56" s="20"/>
      <c r="AF56" s="18"/>
      <c r="AG56" s="20"/>
      <c r="AH56" s="19"/>
      <c r="AI56" s="20"/>
      <c r="AJ56" s="20"/>
      <c r="AK56" s="20"/>
      <c r="AL56" s="20"/>
      <c r="AM56" s="19"/>
      <c r="AN56" s="20"/>
      <c r="AO56" s="20"/>
    </row>
    <row r="57" spans="1:41" s="11" customFormat="1" ht="20.25" customHeight="1" x14ac:dyDescent="0.4">
      <c r="A57" s="13" t="s">
        <v>132</v>
      </c>
      <c r="B57" s="13"/>
    </row>
    <row r="58" spans="1:41" s="11" customFormat="1" ht="20.25" customHeight="1" x14ac:dyDescent="0.4"/>
    <row r="59" spans="1:41" s="11" customFormat="1" ht="20.25" customHeight="1" x14ac:dyDescent="0.4">
      <c r="A59" s="13" t="s">
        <v>133</v>
      </c>
      <c r="B59" s="13"/>
      <c r="C59" s="13"/>
    </row>
    <row r="60" spans="1:41" s="11" customFormat="1" ht="20.25" customHeight="1" x14ac:dyDescent="0.4">
      <c r="A60" s="30" t="s">
        <v>95</v>
      </c>
      <c r="B60" s="13"/>
      <c r="C60" s="13"/>
    </row>
    <row r="61" spans="1:41" s="11" customFormat="1" ht="20.25" customHeight="1" x14ac:dyDescent="0.4"/>
    <row r="62" spans="1:41" s="11" customFormat="1" ht="20.25" customHeight="1" x14ac:dyDescent="0.4">
      <c r="A62" s="13" t="s">
        <v>134</v>
      </c>
      <c r="B62" s="13"/>
      <c r="C62" s="13"/>
    </row>
    <row r="63" spans="1:41" s="11" customFormat="1" ht="20.25" customHeight="1" x14ac:dyDescent="0.4">
      <c r="A63" s="13" t="s">
        <v>96</v>
      </c>
      <c r="B63" s="13"/>
      <c r="C63" s="13"/>
    </row>
    <row r="64" spans="1:41" s="11" customFormat="1" ht="20.25" customHeight="1" x14ac:dyDescent="0.4">
      <c r="A64" s="13"/>
      <c r="B64" s="13"/>
      <c r="C64" s="13"/>
    </row>
    <row r="65" spans="1:55" s="11" customFormat="1" ht="20.25" customHeight="1" x14ac:dyDescent="0.4">
      <c r="A65" s="13" t="s">
        <v>135</v>
      </c>
      <c r="B65" s="13"/>
      <c r="C65" s="13"/>
    </row>
    <row r="66" spans="1:55" s="11" customFormat="1" ht="20.25" customHeight="1" x14ac:dyDescent="0.4">
      <c r="A66" s="13"/>
      <c r="B66" s="13"/>
      <c r="C66" s="13"/>
    </row>
    <row r="67" spans="1:55" s="11" customFormat="1" ht="20.25" customHeight="1" x14ac:dyDescent="0.4">
      <c r="A67" s="11" t="s">
        <v>136</v>
      </c>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row>
    <row r="68" spans="1:55" s="163" customFormat="1" ht="17.25" customHeight="1" x14ac:dyDescent="0.4">
      <c r="B68" s="163" t="s">
        <v>151</v>
      </c>
      <c r="D68" s="158"/>
    </row>
    <row r="69" spans="1:55" s="163" customFormat="1" ht="17.25" customHeight="1" x14ac:dyDescent="0.4">
      <c r="B69" s="163" t="s">
        <v>152</v>
      </c>
    </row>
    <row r="70" spans="1:55" s="163" customFormat="1" ht="17.25" customHeight="1" x14ac:dyDescent="0.4">
      <c r="B70" s="166" t="s">
        <v>150</v>
      </c>
    </row>
    <row r="71" spans="1:55" s="163" customFormat="1" ht="17.25" customHeight="1" x14ac:dyDescent="0.4">
      <c r="B71" s="166" t="s">
        <v>148</v>
      </c>
    </row>
    <row r="72" spans="1:55" s="163" customFormat="1" ht="17.25" customHeight="1" x14ac:dyDescent="0.4">
      <c r="B72" s="166" t="s">
        <v>149</v>
      </c>
    </row>
    <row r="73" spans="1:55" s="11" customFormat="1" ht="20.25" customHeight="1" x14ac:dyDescent="0.4">
      <c r="A73" s="13"/>
      <c r="B73" s="13"/>
      <c r="C73" s="13"/>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row>
    <row r="74" spans="1:55" s="11" customFormat="1" ht="20.25" customHeight="1" x14ac:dyDescent="0.4">
      <c r="A74" s="11" t="s">
        <v>137</v>
      </c>
      <c r="C74" s="25"/>
      <c r="D74" s="16"/>
      <c r="E74" s="16"/>
    </row>
    <row r="75" spans="1:55" s="11" customFormat="1" ht="20.25" customHeight="1" x14ac:dyDescent="0.4">
      <c r="A75" s="84" t="s">
        <v>99</v>
      </c>
      <c r="B75" s="25"/>
      <c r="C75" s="25"/>
      <c r="D75" s="13"/>
      <c r="E75" s="13"/>
    </row>
    <row r="76" spans="1:55" s="11" customFormat="1" ht="20.25" customHeight="1" x14ac:dyDescent="0.4">
      <c r="A76" s="83" t="s">
        <v>100</v>
      </c>
      <c r="B76" s="25"/>
      <c r="C76" s="25"/>
      <c r="D76" s="29"/>
      <c r="E76" s="29"/>
    </row>
    <row r="77" spans="1:55" s="11" customFormat="1" ht="20.25" customHeight="1" x14ac:dyDescent="0.4">
      <c r="A77" s="84" t="s">
        <v>101</v>
      </c>
      <c r="B77" s="25"/>
      <c r="C77" s="25"/>
      <c r="D77" s="29"/>
      <c r="E77" s="29"/>
    </row>
    <row r="78" spans="1:55" s="11" customFormat="1" ht="20.25" customHeight="1" x14ac:dyDescent="0.4">
      <c r="A78" s="83" t="s">
        <v>102</v>
      </c>
      <c r="B78" s="25"/>
      <c r="C78" s="25"/>
      <c r="D78" s="29"/>
      <c r="E78" s="29"/>
    </row>
    <row r="79" spans="1:55" s="11" customFormat="1" ht="20.25" customHeight="1" x14ac:dyDescent="0.4">
      <c r="A79" s="84" t="s">
        <v>138</v>
      </c>
      <c r="B79" s="25"/>
      <c r="C79" s="25"/>
      <c r="D79" s="29"/>
      <c r="E79" s="29"/>
    </row>
    <row r="80" spans="1:55" s="11" customFormat="1" ht="20.25" customHeight="1" x14ac:dyDescent="0.4">
      <c r="A80" s="84" t="s">
        <v>139</v>
      </c>
      <c r="B80" s="25"/>
      <c r="C80" s="25"/>
      <c r="D80" s="29"/>
      <c r="E80" s="29"/>
    </row>
    <row r="81" spans="1:5" s="11" customFormat="1" ht="20.25" customHeight="1" x14ac:dyDescent="0.4">
      <c r="A81" s="84" t="s">
        <v>140</v>
      </c>
      <c r="B81" s="25"/>
      <c r="C81" s="25"/>
      <c r="D81" s="29"/>
      <c r="E81" s="29"/>
    </row>
    <row r="82" spans="1:5" s="11" customFormat="1" ht="20.25" customHeight="1" x14ac:dyDescent="0.4">
      <c r="A82" s="25"/>
      <c r="B82" s="25"/>
      <c r="C82" s="25"/>
      <c r="D82" s="29"/>
      <c r="E82" s="29"/>
    </row>
    <row r="83" spans="1:5" s="11" customFormat="1" ht="20.25" customHeight="1" x14ac:dyDescent="0.4">
      <c r="A83" s="25"/>
      <c r="B83" s="25"/>
      <c r="C83" s="25"/>
      <c r="D83" s="29"/>
      <c r="E83" s="29"/>
    </row>
    <row r="84" spans="1:5" s="11" customFormat="1" ht="20.25" customHeight="1" x14ac:dyDescent="0.4">
      <c r="A84" s="25"/>
      <c r="B84" s="25"/>
      <c r="C84" s="25"/>
      <c r="D84" s="29"/>
      <c r="E84" s="29"/>
    </row>
    <row r="85" spans="1:5" s="11" customFormat="1" ht="20.25" customHeight="1" x14ac:dyDescent="0.4">
      <c r="A85" s="25"/>
      <c r="B85" s="25"/>
      <c r="C85" s="25"/>
      <c r="D85" s="29"/>
      <c r="E85" s="29"/>
    </row>
    <row r="86" spans="1:5" ht="20.25" customHeight="1" x14ac:dyDescent="0.4"/>
    <row r="87"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D26" sqref="D2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73</v>
      </c>
    </row>
    <row r="3" spans="2:11" x14ac:dyDescent="0.4">
      <c r="B3" s="114" t="s">
        <v>74</v>
      </c>
      <c r="C3" s="114" t="s">
        <v>75</v>
      </c>
    </row>
    <row r="4" spans="2:11" x14ac:dyDescent="0.4">
      <c r="B4" s="114">
        <v>1</v>
      </c>
      <c r="C4" s="147" t="s">
        <v>107</v>
      </c>
      <c r="D4" s="291" t="s">
        <v>158</v>
      </c>
    </row>
    <row r="5" spans="2:11" x14ac:dyDescent="0.4">
      <c r="B5" s="114">
        <v>2</v>
      </c>
      <c r="C5" s="147" t="s">
        <v>153</v>
      </c>
      <c r="D5" s="291" t="s">
        <v>159</v>
      </c>
    </row>
    <row r="6" spans="2:11" x14ac:dyDescent="0.4">
      <c r="B6" s="114">
        <v>3</v>
      </c>
      <c r="C6" s="147" t="s">
        <v>154</v>
      </c>
      <c r="D6" s="291" t="s">
        <v>157</v>
      </c>
    </row>
    <row r="7" spans="2:11" x14ac:dyDescent="0.4">
      <c r="B7" s="114">
        <v>4</v>
      </c>
      <c r="C7" s="147" t="s">
        <v>155</v>
      </c>
      <c r="D7" s="291" t="s">
        <v>173</v>
      </c>
    </row>
    <row r="8" spans="2:11" x14ac:dyDescent="0.4">
      <c r="B8" s="114">
        <v>5</v>
      </c>
      <c r="C8" s="147" t="s">
        <v>156</v>
      </c>
      <c r="D8" s="291" t="s">
        <v>160</v>
      </c>
    </row>
    <row r="9" spans="2:11" x14ac:dyDescent="0.4">
      <c r="B9" s="114">
        <v>6</v>
      </c>
      <c r="C9" s="147"/>
    </row>
    <row r="10" spans="2:11" x14ac:dyDescent="0.4">
      <c r="B10" s="114">
        <v>7</v>
      </c>
      <c r="C10" s="147"/>
    </row>
    <row r="11" spans="2:11" x14ac:dyDescent="0.4">
      <c r="B11" s="114">
        <v>8</v>
      </c>
      <c r="C11" s="147"/>
    </row>
    <row r="13" spans="2:11" x14ac:dyDescent="0.4">
      <c r="B13" s="113" t="s">
        <v>72</v>
      </c>
    </row>
    <row r="14" spans="2:11" ht="26.25" thickBot="1" x14ac:dyDescent="0.45"/>
    <row r="15" spans="2:11" ht="26.25" thickBot="1" x14ac:dyDescent="0.45">
      <c r="B15" s="148" t="s">
        <v>59</v>
      </c>
      <c r="C15" s="116" t="s">
        <v>2</v>
      </c>
      <c r="D15" s="117" t="s">
        <v>108</v>
      </c>
      <c r="E15" s="118" t="s">
        <v>183</v>
      </c>
      <c r="F15" s="118" t="s">
        <v>170</v>
      </c>
      <c r="G15" s="295" t="s">
        <v>166</v>
      </c>
      <c r="H15" s="119" t="s">
        <v>162</v>
      </c>
      <c r="I15" s="119" t="s">
        <v>90</v>
      </c>
      <c r="J15" s="119" t="s">
        <v>90</v>
      </c>
      <c r="K15" s="120" t="s">
        <v>90</v>
      </c>
    </row>
    <row r="16" spans="2:11" x14ac:dyDescent="0.4">
      <c r="B16" s="289" t="s">
        <v>60</v>
      </c>
      <c r="C16" s="121" t="s">
        <v>109</v>
      </c>
      <c r="D16" s="126" t="s">
        <v>109</v>
      </c>
      <c r="E16" s="126" t="s">
        <v>103</v>
      </c>
      <c r="F16" s="126" t="s">
        <v>103</v>
      </c>
      <c r="G16" s="126" t="s">
        <v>103</v>
      </c>
      <c r="H16" s="126" t="s">
        <v>103</v>
      </c>
      <c r="I16" s="122"/>
      <c r="J16" s="122"/>
      <c r="K16" s="123"/>
    </row>
    <row r="17" spans="2:11" x14ac:dyDescent="0.4">
      <c r="B17" s="289"/>
      <c r="C17" s="124" t="s">
        <v>66</v>
      </c>
      <c r="D17" s="126" t="s">
        <v>108</v>
      </c>
      <c r="E17" s="126" t="s">
        <v>108</v>
      </c>
      <c r="F17" s="126" t="s">
        <v>108</v>
      </c>
      <c r="G17" s="126" t="s">
        <v>108</v>
      </c>
      <c r="H17" s="126" t="s">
        <v>171</v>
      </c>
      <c r="I17" s="115"/>
      <c r="J17" s="115"/>
      <c r="K17" s="125"/>
    </row>
    <row r="18" spans="2:11" x14ac:dyDescent="0.4">
      <c r="B18" s="289"/>
      <c r="C18" s="124" t="s">
        <v>66</v>
      </c>
      <c r="D18" s="126" t="s">
        <v>31</v>
      </c>
      <c r="E18" s="126" t="s">
        <v>110</v>
      </c>
      <c r="F18" s="126" t="s">
        <v>110</v>
      </c>
      <c r="G18" s="126" t="s">
        <v>110</v>
      </c>
      <c r="H18" s="126" t="s">
        <v>172</v>
      </c>
      <c r="I18" s="115"/>
      <c r="J18" s="115"/>
      <c r="K18" s="125"/>
    </row>
    <row r="19" spans="2:11" x14ac:dyDescent="0.4">
      <c r="B19" s="289"/>
      <c r="C19" s="124" t="s">
        <v>31</v>
      </c>
      <c r="D19" s="126" t="s">
        <v>31</v>
      </c>
      <c r="E19" s="126" t="s">
        <v>111</v>
      </c>
      <c r="F19" s="126" t="s">
        <v>111</v>
      </c>
      <c r="G19" s="126" t="s">
        <v>111</v>
      </c>
      <c r="H19" s="126"/>
      <c r="I19" s="115"/>
      <c r="J19" s="115"/>
      <c r="K19" s="125"/>
    </row>
    <row r="20" spans="2:11" x14ac:dyDescent="0.4">
      <c r="B20" s="289"/>
      <c r="C20" s="124" t="s">
        <v>31</v>
      </c>
      <c r="D20" s="126" t="s">
        <v>31</v>
      </c>
      <c r="E20" s="126" t="s">
        <v>112</v>
      </c>
      <c r="F20" s="126" t="s">
        <v>112</v>
      </c>
      <c r="G20" s="126" t="s">
        <v>112</v>
      </c>
      <c r="H20" s="126"/>
      <c r="I20" s="115"/>
      <c r="J20" s="115"/>
      <c r="K20" s="125"/>
    </row>
    <row r="21" spans="2:11" x14ac:dyDescent="0.4">
      <c r="B21" s="289"/>
      <c r="C21" s="124" t="s">
        <v>31</v>
      </c>
      <c r="D21" s="126" t="s">
        <v>31</v>
      </c>
      <c r="E21" s="126" t="s">
        <v>31</v>
      </c>
      <c r="F21" s="126" t="s">
        <v>31</v>
      </c>
      <c r="G21" s="126" t="s">
        <v>171</v>
      </c>
      <c r="H21" s="126"/>
      <c r="I21" s="115"/>
      <c r="J21" s="115"/>
      <c r="K21" s="125"/>
    </row>
    <row r="22" spans="2:11" x14ac:dyDescent="0.4">
      <c r="B22" s="289"/>
      <c r="C22" s="124" t="s">
        <v>31</v>
      </c>
      <c r="D22" s="126" t="s">
        <v>31</v>
      </c>
      <c r="E22" s="126" t="s">
        <v>31</v>
      </c>
      <c r="F22" s="126" t="s">
        <v>31</v>
      </c>
      <c r="G22" s="126"/>
      <c r="H22" s="126"/>
      <c r="I22" s="115"/>
      <c r="J22" s="115"/>
      <c r="K22" s="125"/>
    </row>
    <row r="23" spans="2:11" x14ac:dyDescent="0.4">
      <c r="B23" s="289"/>
      <c r="C23" s="124" t="s">
        <v>31</v>
      </c>
      <c r="D23" s="126" t="s">
        <v>90</v>
      </c>
      <c r="E23" s="126" t="s">
        <v>31</v>
      </c>
      <c r="F23" s="126" t="s">
        <v>31</v>
      </c>
      <c r="G23" s="126"/>
      <c r="H23" s="126"/>
      <c r="I23" s="115"/>
      <c r="J23" s="115"/>
      <c r="K23" s="125"/>
    </row>
    <row r="24" spans="2:11" x14ac:dyDescent="0.4">
      <c r="B24" s="289"/>
      <c r="C24" s="124" t="s">
        <v>31</v>
      </c>
      <c r="D24" s="126" t="s">
        <v>90</v>
      </c>
      <c r="E24" s="126" t="s">
        <v>31</v>
      </c>
      <c r="F24" s="126" t="s">
        <v>31</v>
      </c>
      <c r="G24" s="126"/>
      <c r="H24" s="126"/>
      <c r="I24" s="115"/>
      <c r="J24" s="115"/>
      <c r="K24" s="125"/>
    </row>
    <row r="25" spans="2:11" x14ac:dyDescent="0.4">
      <c r="B25" s="289"/>
      <c r="C25" s="124" t="s">
        <v>31</v>
      </c>
      <c r="D25" s="127" t="s">
        <v>90</v>
      </c>
      <c r="E25" s="127" t="s">
        <v>31</v>
      </c>
      <c r="F25" s="127" t="s">
        <v>31</v>
      </c>
      <c r="G25" s="127"/>
      <c r="H25" s="127"/>
      <c r="I25" s="115"/>
      <c r="J25" s="115"/>
      <c r="K25" s="125"/>
    </row>
    <row r="26" spans="2:11" x14ac:dyDescent="0.4">
      <c r="B26" s="289"/>
      <c r="C26" s="124" t="s">
        <v>31</v>
      </c>
      <c r="D26" s="127" t="s">
        <v>90</v>
      </c>
      <c r="E26" s="127" t="s">
        <v>31</v>
      </c>
      <c r="F26" s="127" t="s">
        <v>31</v>
      </c>
      <c r="G26" s="127"/>
      <c r="H26" s="127"/>
      <c r="I26" s="115"/>
      <c r="J26" s="115"/>
      <c r="K26" s="125"/>
    </row>
    <row r="27" spans="2:11" x14ac:dyDescent="0.4">
      <c r="B27" s="289"/>
      <c r="C27" s="124" t="s">
        <v>31</v>
      </c>
      <c r="D27" s="127" t="s">
        <v>90</v>
      </c>
      <c r="E27" s="127" t="s">
        <v>31</v>
      </c>
      <c r="F27" s="127" t="s">
        <v>31</v>
      </c>
      <c r="G27" s="127"/>
      <c r="H27" s="127"/>
      <c r="I27" s="115"/>
      <c r="J27" s="115"/>
      <c r="K27" s="125"/>
    </row>
    <row r="28" spans="2:11" ht="26.25" thickBot="1" x14ac:dyDescent="0.45">
      <c r="B28" s="290"/>
      <c r="C28" s="128" t="s">
        <v>31</v>
      </c>
      <c r="D28" s="129" t="s">
        <v>90</v>
      </c>
      <c r="E28" s="129" t="s">
        <v>31</v>
      </c>
      <c r="F28" s="129" t="s">
        <v>31</v>
      </c>
      <c r="G28" s="129"/>
      <c r="H28" s="129"/>
      <c r="I28" s="129"/>
      <c r="J28" s="129"/>
      <c r="K28" s="130"/>
    </row>
    <row r="31" spans="2:11" x14ac:dyDescent="0.4">
      <c r="C31" s="113" t="s">
        <v>86</v>
      </c>
    </row>
    <row r="32" spans="2:11" x14ac:dyDescent="0.4">
      <c r="C32" s="113" t="s">
        <v>32</v>
      </c>
    </row>
    <row r="33" spans="3:3" x14ac:dyDescent="0.4">
      <c r="C33" s="113" t="s">
        <v>104</v>
      </c>
    </row>
    <row r="34" spans="3:3" x14ac:dyDescent="0.4">
      <c r="C34" s="113" t="s">
        <v>89</v>
      </c>
    </row>
    <row r="35" spans="3:3" x14ac:dyDescent="0.4">
      <c r="C35" s="113" t="s">
        <v>113</v>
      </c>
    </row>
    <row r="36" spans="3:3" x14ac:dyDescent="0.4">
      <c r="C36" s="113" t="s">
        <v>114</v>
      </c>
    </row>
    <row r="37" spans="3:3" x14ac:dyDescent="0.4">
      <c r="C37" s="113" t="s">
        <v>33</v>
      </c>
    </row>
    <row r="38" spans="3:3" x14ac:dyDescent="0.4">
      <c r="C38" s="113" t="s">
        <v>34</v>
      </c>
    </row>
    <row r="40" spans="3:3" x14ac:dyDescent="0.4">
      <c r="C40" s="113" t="s">
        <v>105</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16</vt:i4>
      </vt:variant>
    </vt:vector>
  </HeadingPairs>
  <TitlesOfParts>
    <vt:vector size="22" baseType="lpstr">
      <vt:lpstr>【記載例１】居宅介護支援・介護予防支援</vt:lpstr>
      <vt:lpstr>【記載例２】介護予防支援・地域包括支援センター</vt:lpstr>
      <vt:lpstr>居宅介護支援（介護予防支援）（１枚版）</vt:lpstr>
      <vt:lpstr>居宅介護支援（介護予防支援）（100名）</vt:lpstr>
      <vt:lpstr>記入方法</vt:lpstr>
      <vt:lpstr>プルダウン・リスト</vt:lpstr>
      <vt:lpstr>【記載例１】居宅介護支援・介護予防支援!Print_Area</vt:lpstr>
      <vt:lpstr>【記載例２】介護予防支援・地域包括支援センター!Print_Area</vt:lpstr>
      <vt:lpstr>記入方法!Print_Area</vt:lpstr>
      <vt:lpstr>'居宅介護支援（介護予防支援）（100名）'!Print_Area</vt:lpstr>
      <vt:lpstr>'居宅介護支援（介護予防支援）（１枚版）'!Print_Area</vt:lpstr>
      <vt:lpstr>【記載例１】居宅介護支援・介護予防支援!Print_Titles</vt:lpstr>
      <vt:lpstr>【記載例２】介護予防支援・地域包括支援センター!Print_Titles</vt:lpstr>
      <vt:lpstr>'居宅介護支援（介護予防支援）（100名）'!Print_Titles</vt:lpstr>
      <vt:lpstr>'居宅介護支援（介護予防支援）（１枚版）'!Print_Titles</vt:lpstr>
      <vt:lpstr>介護支援専門員</vt:lpstr>
      <vt:lpstr>管理者</vt:lpstr>
      <vt:lpstr>管理者_介護予防支援</vt:lpstr>
      <vt:lpstr>職種</vt:lpstr>
      <vt:lpstr>担当職員</vt:lpstr>
      <vt:lpstr>担当職員・地域包括支援センター職員</vt:lpstr>
      <vt:lpstr>地域包括支援センター職員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2021-03-21T05:52:46Z</cp:lastPrinted>
  <dcterms:created xsi:type="dcterms:W3CDTF">2020-01-14T23:44:41Z</dcterms:created>
  <dcterms:modified xsi:type="dcterms:W3CDTF">2025-01-29T04:28:35Z</dcterms:modified>
</cp:coreProperties>
</file>